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790" windowHeight="4365" firstSheet="2" activeTab="6"/>
  </bookViews>
  <sheets>
    <sheet name="Madya-normal" sheetId="1" r:id="rId1"/>
    <sheet name="Utama" sheetId="2" r:id="rId2"/>
    <sheet name="Madya (600)" sheetId="3" r:id="rId3"/>
    <sheet name="form-pengukuran (2)" sheetId="4" r:id="rId4"/>
    <sheet name="contoh pengukuran-madya" sheetId="5" r:id="rId5"/>
    <sheet name="Madya (beban-binaan)" sheetId="6" r:id="rId6"/>
    <sheet name="Madya" sheetId="7" r:id="rId7"/>
    <sheet name="Muda" sheetId="8" r:id="rId8"/>
    <sheet name="PENILAIAN" sheetId="9" r:id="rId9"/>
    <sheet name="Sheet2" sheetId="10" r:id="rId10"/>
    <sheet name="Sheet3" sheetId="11" r:id="rId11"/>
  </sheets>
  <externalReferences>
    <externalReference r:id="rId14"/>
  </externalReferences>
  <definedNames>
    <definedName name="_xlnm.Print_Area" localSheetId="8">'PENILAIAN'!$A$2:$U$56</definedName>
    <definedName name="_xlnm.Print_Area" localSheetId="1">'Utama'!$A$1:$L$57</definedName>
  </definedNames>
  <calcPr fullCalcOnLoad="1"/>
</workbook>
</file>

<file path=xl/sharedStrings.xml><?xml version="1.0" encoding="utf-8"?>
<sst xmlns="http://schemas.openxmlformats.org/spreadsheetml/2006/main" count="1197" uniqueCount="224">
  <si>
    <t>FORMULIR SASARAN KERJA</t>
  </si>
  <si>
    <t>PEGAWAI NEGERI SIPIL</t>
  </si>
  <si>
    <t>NO</t>
  </si>
  <si>
    <t>I. PEJABAT PENILAI</t>
  </si>
  <si>
    <t>II. PEGAWAI NEGERI SIPIL YANG DINILAI</t>
  </si>
  <si>
    <t>Nama</t>
  </si>
  <si>
    <t>Siswanto</t>
  </si>
  <si>
    <t>NIP</t>
  </si>
  <si>
    <t>Pangkat/Gol.Ruang</t>
  </si>
  <si>
    <t>Pembina Utama  Muda IV/c</t>
  </si>
  <si>
    <t>Jabatan</t>
  </si>
  <si>
    <t>Kepala Dinas Pendidikan</t>
  </si>
  <si>
    <t>Pengawas Madya</t>
  </si>
  <si>
    <t>Unit Kerja</t>
  </si>
  <si>
    <t>Dinas Pendidikan Kota Bunga</t>
  </si>
  <si>
    <t>III. KEGIATAN TUGAS JABATAN</t>
  </si>
  <si>
    <t xml:space="preserve">AK </t>
  </si>
  <si>
    <t>TARGET</t>
  </si>
  <si>
    <t>KUANT/OUTPUT</t>
  </si>
  <si>
    <t>KUAL/MUTU</t>
  </si>
  <si>
    <t>WAKTU</t>
  </si>
  <si>
    <t>BIAYA</t>
  </si>
  <si>
    <t>lap</t>
  </si>
  <si>
    <t>bulan</t>
  </si>
  <si>
    <t>Melaksanakan pembinaan Guru dan/atau Kepala Sekolah (6,0/lap)</t>
  </si>
  <si>
    <t>Memantau pelaksanaan 8 SNP (9,0/lap)</t>
  </si>
  <si>
    <t>-</t>
  </si>
  <si>
    <t>Melaksanakan evaluasi hasil pelaksanaan program pengawasan pada sekolah binaan (4,5/lap)</t>
  </si>
  <si>
    <t>Menyusun program pembimbingan dan/atau pelatihan profesional guru (0,45/lap)</t>
  </si>
  <si>
    <t>Melaksanakan pembimbingan dan pelatihan profesional guru dan/atau kepala sekolah (9,0/lap)</t>
  </si>
  <si>
    <t>Melaksanakan pembimbingan dan pelatihan kepala sekolah dalam menyusun program sekolah, rencana kerja,pengawasan dan evaluasi,kepemimpinan sekolah dan SIM (0,75/lap)</t>
  </si>
  <si>
    <t>Mengevaluasi hasil pembimbingan dan pelatihan profesional guru dan/atau kepala sekolah (0,9/lap)</t>
  </si>
  <si>
    <t>11</t>
  </si>
  <si>
    <t>makalah</t>
  </si>
  <si>
    <t>SK</t>
  </si>
  <si>
    <t>Mengikuti seminar sebagai narasumber (3/SK)</t>
  </si>
  <si>
    <t>Membimbing guru dan kepala sekolah berprestasi (0,50/SK)</t>
  </si>
  <si>
    <t>Membimbing lomba/kompetensi olimpiade mata pelajaran dan sejenisnya (0,5/SK)</t>
  </si>
  <si>
    <t>JUMLAH</t>
  </si>
  <si>
    <t>Pejabat Penilai,</t>
  </si>
  <si>
    <t>Pegawai Negeri Sipil Yang Dinilai</t>
  </si>
  <si>
    <t>Subadi San</t>
  </si>
  <si>
    <t>Penata Tk. I III/d</t>
  </si>
  <si>
    <t>Pengawas Muda</t>
  </si>
  <si>
    <t>Dinas Pendidikan Kota Kembang</t>
  </si>
  <si>
    <t>Melaksanakan pembinaan Guru (5.6/lap)</t>
  </si>
  <si>
    <t>Memantau pelaksanaan 4 SNP (6,0/lap)</t>
  </si>
  <si>
    <t>Melaksanakan penilaian kinerja Guru dan/atau Kepala Sekolah (6,0/lap)</t>
  </si>
  <si>
    <t>Melaksanakan penilaian kinerja Guru  (4,0/lap)</t>
  </si>
  <si>
    <t>Melaksanakan evaluasi hasil pelaksanaan program pengawasan pada sekolah binaan (3/lap)</t>
  </si>
  <si>
    <t>Membimbing guru  berprestasi (0,50/SK)</t>
  </si>
  <si>
    <t>Menyusun program pembimbingan dan/atau pelatihan profesional guru di KKG/MGMP/MGP(0,30/lap)</t>
  </si>
  <si>
    <t>Melaksanakan pembimbingan dan pelatihan profesional guru (6,0/lap)</t>
  </si>
  <si>
    <t>Mengevaluasi hasil pembimbingan dan pelatihan profesional guru  (0,60/lap)</t>
  </si>
  <si>
    <t>Robert Hutagalung, S.pd</t>
  </si>
  <si>
    <t>Drs. Purwanto, M.Pd</t>
  </si>
  <si>
    <t>Robert Hutagalung, S.Pd</t>
  </si>
  <si>
    <t>Pengawas Utama</t>
  </si>
  <si>
    <t>Drs. Rachmadi, M.Pd</t>
  </si>
  <si>
    <t>Pembina Utama  IV/E</t>
  </si>
  <si>
    <t>Pembina Utama Madya/ IVd</t>
  </si>
  <si>
    <t>Aliyanto, M.Pd</t>
  </si>
  <si>
    <t>Aliyanto,M.Pd</t>
  </si>
  <si>
    <t>Melaksanakan pembinaan Guru dan/atau Kepala Sekolah (8,0/lap)</t>
  </si>
  <si>
    <t>Memantau pelaksanaan 8 SNP (12/lap)</t>
  </si>
  <si>
    <t>Melaksanakan penilaian kinerja Guru dan/atau Kepala Sekolah (8,0/lap)</t>
  </si>
  <si>
    <t>Melaksanakan evaluasi hasil pelaksanaan program pengawasan pada sekolah binaan (6/lap)</t>
  </si>
  <si>
    <t>Mengevaluasi hasil pelaksanaan Program Pengawasan di tingkat Kabupaten/Kota/Provinsi (0,80/lap)</t>
  </si>
  <si>
    <t>Menyusun program pembimbingan dan pelatihan profesional guru di MGMP/KKG/MGP dan Kepala Sekolah di KKKS/MKKS dan sejenisnya (0,60/lap)</t>
  </si>
  <si>
    <t>Melaksanakan pembimbingan dan pelatihan kepala sekolah dalam menyusun program sekolah, rencana kerja,pengawasan dan evaluasi,kepemimpinan sekolah dan SIM (1/lap)</t>
  </si>
  <si>
    <t>Membimbing pengawas sekolah muda dan /atau pengawas madya dalam melaksanakan tugas pokok (1/lap)</t>
  </si>
  <si>
    <t>Melaksanakan pembimbingan dan pelatihan profesional guru dan kepala sekolah dalam pelaksanaan tindakan (2/lap)</t>
  </si>
  <si>
    <t>Melaksanakan tugas pengawasan di daerah yang terpencil atau terbelakang, daerah dengan kondisi masyarakat adat yang terpencil, daerah perbatasan dengan negara lain, daerah yang mengalami bencana alam, bencana sosial, atau daerah yang berada dalam keadaan darurat lain (10/lap).</t>
  </si>
  <si>
    <t>Membuat karya ilmiah di bidang Pendidikan Formal/Pengawasan yang dipublikasikan (hasil penelitian) (1/makalah)</t>
  </si>
  <si>
    <t>AK</t>
  </si>
  <si>
    <t>NILAI</t>
  </si>
  <si>
    <t>CAPAIAN SKP</t>
  </si>
  <si>
    <t>NILAI CAPAIAN SKP</t>
  </si>
  <si>
    <t xml:space="preserve"> </t>
  </si>
  <si>
    <t>REALISASI</t>
  </si>
  <si>
    <t>195704011986031002</t>
  </si>
  <si>
    <t>1967092019961002</t>
  </si>
  <si>
    <t>NIP 195704011986031002</t>
  </si>
  <si>
    <t>NIP 1967092019961002</t>
  </si>
  <si>
    <t>195819041992031002</t>
  </si>
  <si>
    <t>196802041995101002</t>
  </si>
  <si>
    <t>NIP 195819041992031002</t>
  </si>
  <si>
    <t>NIP 196802041995101002</t>
  </si>
  <si>
    <t>195512031987041001</t>
  </si>
  <si>
    <t>195703231988031002</t>
  </si>
  <si>
    <t>NIP195512031987041001</t>
  </si>
  <si>
    <t>NIP 195703231988031002</t>
  </si>
  <si>
    <r>
      <t>e.</t>
    </r>
    <r>
      <rPr>
        <sz val="7"/>
        <rFont val="Times New Roman"/>
        <family val="1"/>
      </rPr>
      <t xml:space="preserve">      </t>
    </r>
    <r>
      <rPr>
        <sz val="11"/>
        <rFont val="Times New Roman"/>
        <family val="1"/>
      </rPr>
      <t>Unit Organisasi</t>
    </r>
  </si>
  <si>
    <r>
      <t>d.</t>
    </r>
    <r>
      <rPr>
        <sz val="7"/>
        <rFont val="Times New Roman"/>
        <family val="1"/>
      </rPr>
      <t xml:space="preserve">      </t>
    </r>
    <r>
      <rPr>
        <sz val="11"/>
        <rFont val="Times New Roman"/>
        <family val="1"/>
      </rPr>
      <t>Jabatan/Pekerjaan</t>
    </r>
  </si>
  <si>
    <r>
      <t>c.</t>
    </r>
    <r>
      <rPr>
        <sz val="7"/>
        <rFont val="Times New Roman"/>
        <family val="1"/>
      </rPr>
      <t xml:space="preserve">      </t>
    </r>
    <r>
      <rPr>
        <sz val="11"/>
        <rFont val="Times New Roman"/>
        <family val="1"/>
      </rPr>
      <t>Pangkat, Golongan ruang, TMT</t>
    </r>
  </si>
  <si>
    <r>
      <t>b.</t>
    </r>
    <r>
      <rPr>
        <sz val="7"/>
        <rFont val="Times New Roman"/>
        <family val="1"/>
      </rPr>
      <t xml:space="preserve">      </t>
    </r>
    <r>
      <rPr>
        <sz val="11"/>
        <rFont val="Times New Roman"/>
        <family val="1"/>
      </rPr>
      <t>N I P</t>
    </r>
  </si>
  <si>
    <r>
      <t>a.</t>
    </r>
    <r>
      <rPr>
        <sz val="7"/>
        <rFont val="Times New Roman"/>
        <family val="1"/>
      </rPr>
      <t xml:space="preserve">      </t>
    </r>
    <r>
      <rPr>
        <sz val="11"/>
        <rFont val="Times New Roman"/>
        <family val="1"/>
      </rPr>
      <t>N a m a</t>
    </r>
  </si>
  <si>
    <t>ATASAN PEJABAT PENILAI</t>
  </si>
  <si>
    <t xml:space="preserve">     3.</t>
  </si>
  <si>
    <t>11.DITERIMA TANGGAL,       Januari ............</t>
  </si>
  <si>
    <t>PEGAWAI NEGERI SIPIL YANG DINILAI</t>
  </si>
  <si>
    <t>DITERIMA TANGGAL, 10 Januari 2015</t>
  </si>
  <si>
    <t>10.</t>
  </si>
  <si>
    <t>PEJABAT PENILAI</t>
  </si>
  <si>
    <t xml:space="preserve">     2.</t>
  </si>
  <si>
    <t>9. DIBUAT TANGGAL, 5 Januari 2015</t>
  </si>
  <si>
    <t>YANG DINILAI</t>
  </si>
  <si>
    <t xml:space="preserve">     1.</t>
  </si>
  <si>
    <t>:  01    Januari s/d 31 Desember 2014</t>
  </si>
  <si>
    <t>BULAN</t>
  </si>
  <si>
    <t>Kabupaten Argolawu</t>
  </si>
  <si>
    <t>JANGKA WAKTU PENILAIAN</t>
  </si>
  <si>
    <t xml:space="preserve">SMK Negeri 69 </t>
  </si>
  <si>
    <t>PENILAIAN PRESTASI KERJA</t>
  </si>
  <si>
    <t>REKOMENDASI</t>
  </si>
  <si>
    <t>8.</t>
  </si>
  <si>
    <t>Tanggal, ………………….</t>
  </si>
  <si>
    <t xml:space="preserve">    SIPIL YANG DINILAI  (APABILA ADA)</t>
  </si>
  <si>
    <t>NILAI PRESTASI KERJA</t>
  </si>
  <si>
    <t xml:space="preserve">    PENILAI ATAS KEBERATAN</t>
  </si>
  <si>
    <t>x</t>
  </si>
  <si>
    <t>7. KEPUTUSAN ATASAN PEJABAT</t>
  </si>
  <si>
    <t>5. Kerjasama</t>
  </si>
  <si>
    <t>4. Disiplin</t>
  </si>
  <si>
    <t>3. Komitmen</t>
  </si>
  <si>
    <t>2. Integritas</t>
  </si>
  <si>
    <t>1. Orientasi Pelayanan</t>
  </si>
  <si>
    <t>b. Perilaku Kerja</t>
  </si>
  <si>
    <t xml:space="preserve">    ATAS KEBERATAN</t>
  </si>
  <si>
    <t xml:space="preserve">a. Sasaran Kerja Pegawai (SKP)             </t>
  </si>
  <si>
    <t>6. TANGGAPAN PEJABAT PENILAI</t>
  </si>
  <si>
    <t>Jumlah</t>
  </si>
  <si>
    <t>UNSUR YANG DINILAI</t>
  </si>
  <si>
    <t xml:space="preserve">     4.</t>
  </si>
  <si>
    <t>.....................................................,   Januari 2014</t>
  </si>
  <si>
    <t>........................................,     Januari 2014</t>
  </si>
  <si>
    <t>.............................................,     Januari 2014</t>
  </si>
  <si>
    <t>TUNGAN</t>
  </si>
  <si>
    <t>PENGHI</t>
  </si>
  <si>
    <t>hari</t>
  </si>
  <si>
    <t>Menjadi Anggota Pengurus APSI (0,750/SK)</t>
  </si>
  <si>
    <t>Menjadi Tim Penilai Jabatan Fungsional Pengawas Sekolah  (0,04/SK)</t>
  </si>
  <si>
    <t>Menjadi Koordinator Pengawas (4/SK)</t>
  </si>
  <si>
    <t>Menjadi Panitia pada Lomba Guru berprestasi (0.50)</t>
  </si>
  <si>
    <t>Menyusun Program Pengawasan (0.6/program)</t>
  </si>
  <si>
    <r>
      <rPr>
        <b/>
        <sz val="10"/>
        <rFont val="Arial Narrow"/>
        <family val="2"/>
      </rPr>
      <t>UNSUR UTAMA</t>
    </r>
    <r>
      <rPr>
        <sz val="10"/>
        <rFont val="Arial Narrow"/>
        <family val="2"/>
      </rPr>
      <t xml:space="preserve"> : </t>
    </r>
  </si>
  <si>
    <t>Menjadi Pengurus APSI (1/SK)</t>
  </si>
  <si>
    <t xml:space="preserve">UNSUR PENUNJANG :  </t>
  </si>
  <si>
    <t>Membuat Artikel terjemahan atau makalah tejemahan yang diterbitkan di jurnal ilmiah ber-ISSN di tingkat kota (1,50/makalah)</t>
  </si>
  <si>
    <t>Menjadi anggota delegasi dalam pertemuan ilmiah (1/SK)</t>
  </si>
  <si>
    <t>Menyusun Program Pengawasan</t>
  </si>
  <si>
    <t>Menyusun program pembimbingan dan/atau pelatihan profesional guru di MGMP/KKG/MGP dan Kepala Sekolah di KKKS/MKKS (0,45/lap)</t>
  </si>
  <si>
    <t>Membimbing pengawas sekolah muda dan/atau pengawas madya dalam melaksanakan tugas pokok (0,75/lap)</t>
  </si>
  <si>
    <t>jurnal</t>
  </si>
  <si>
    <t>Mengikuti seminar sebagai moderator (2/SK)</t>
  </si>
  <si>
    <t>Menjadi anggota tim penilai jabatan fungsional Pengawas Sekolah (0,04/SK)</t>
  </si>
  <si>
    <t>Membuat artikel hasil penelitian telah dimuat di jurnal ber-ISSN yang diterbitkan di tingkat nasional  (6/karya)</t>
  </si>
  <si>
    <t>Menyusun Program Pengawasan (1,20/program)</t>
  </si>
  <si>
    <t>Pengembangan Profesi</t>
  </si>
  <si>
    <t>AK Kumulatif : 300 AK</t>
  </si>
  <si>
    <t>AK interval ke III d: 100</t>
  </si>
  <si>
    <t>AK Kumulativ IV a 400</t>
  </si>
  <si>
    <t>KEGIATAN</t>
  </si>
  <si>
    <t>4 Tahun</t>
  </si>
  <si>
    <t>Tahunan</t>
  </si>
  <si>
    <t>AK interval</t>
  </si>
  <si>
    <t xml:space="preserve">     Unsur Utama</t>
  </si>
  <si>
    <t xml:space="preserve">         Pelaksanaan Tugas Pokok</t>
  </si>
  <si>
    <t xml:space="preserve">         Pengembangan Profesi</t>
  </si>
  <si>
    <t xml:space="preserve">     Unsur Penunjang</t>
  </si>
  <si>
    <t>AK Kumulatif : 550 AK</t>
  </si>
  <si>
    <t>AK interval ke IV C: 150</t>
  </si>
  <si>
    <t>AK Kumulativ IV C 700</t>
  </si>
  <si>
    <t>AK Kumulatif : 850 AK</t>
  </si>
  <si>
    <t>AK Kumulativ IV e 1050</t>
  </si>
  <si>
    <t>AK Interval</t>
  </si>
  <si>
    <t>KETERANGAN:</t>
  </si>
  <si>
    <t>Pengembangan Profesi :</t>
  </si>
  <si>
    <t xml:space="preserve">ANGKA KREDIT YANG DIPERSYARATKAN UNTUK NAIK PANGKAT DARI GOL. IV/B KE IV/C BAGI PENGAWAS MADYA </t>
  </si>
  <si>
    <t>KETERANGAN</t>
  </si>
  <si>
    <t>ANGKA KREDIT YANG DIPERSYARATKAN UNTUK KENAIKAN PANGKAT DARI  GOLONGAN IV/D  ke IV/E BAGI PENGAWAS UTAMA</t>
  </si>
  <si>
    <t>ANGKA KREDIT YANG DIPERSYARATKAN UNTUK KENAIKAN PANGKATAN DARI GOL. III/d ke IVA  BAGI PENGAWAS MUDA</t>
  </si>
  <si>
    <t>6. Jumlah</t>
  </si>
  <si>
    <t>7. Nilai rata – rata</t>
  </si>
  <si>
    <t>8. Nilai Perilaku Kerja</t>
  </si>
  <si>
    <t>catatan :</t>
  </si>
  <si>
    <t>Rencana SKP diatas dapat disetujui karena target AK yang ditetapkan</t>
  </si>
  <si>
    <t>melebihi dari target minimal AK per tahun</t>
  </si>
  <si>
    <t>Pembina Tk. I/ Ivb ( AK 550)</t>
  </si>
  <si>
    <t>Pembina Tk. I/ Ivb ( AK 600)</t>
  </si>
  <si>
    <t>AK Kumulatif : 600 AK</t>
  </si>
  <si>
    <t>AK interval ke IV C: 100</t>
  </si>
  <si>
    <t>Melaksanakan pembinaan Guru dan/atau Kepala Sekolah 20 guru sasaran (6,0/lap)</t>
  </si>
  <si>
    <t>IDEAL</t>
  </si>
  <si>
    <t>AK Ideal</t>
  </si>
  <si>
    <t>KETERANGAN :</t>
  </si>
  <si>
    <t>Pembina Tk. I/ IVb ( AK 550)</t>
  </si>
  <si>
    <t>Angka Kredit</t>
  </si>
  <si>
    <t>DATA SASARAN</t>
  </si>
  <si>
    <t>FAKTA</t>
  </si>
  <si>
    <t>AK Target</t>
  </si>
  <si>
    <t>UNSUR UTAMA :</t>
  </si>
  <si>
    <t>….</t>
  </si>
  <si>
    <t>NIP …</t>
  </si>
  <si>
    <t>…</t>
  </si>
  <si>
    <t>NIP. .</t>
  </si>
  <si>
    <t xml:space="preserve">NIP </t>
  </si>
  <si>
    <t>Purnami</t>
  </si>
  <si>
    <t>PENILAIAN CAPAIAN SASARAN  KERJA</t>
  </si>
  <si>
    <t>Periode Penilaian : … Januari s.d. Desember …</t>
  </si>
  <si>
    <t>TUGAS TAMBAHAN DAN KREATIVITAS</t>
  </si>
  <si>
    <t>Kreativitas</t>
  </si>
  <si>
    <t>........................................,     Desember  …</t>
  </si>
  <si>
    <t>2a</t>
  </si>
  <si>
    <t>2b</t>
  </si>
  <si>
    <t>2c</t>
  </si>
  <si>
    <t>PENGEMBANGAN PROFESI</t>
  </si>
  <si>
    <t>FORM</t>
  </si>
  <si>
    <t>RK</t>
  </si>
  <si>
    <t>RO</t>
  </si>
  <si>
    <t>FORM RW</t>
  </si>
  <si>
    <t>≤ 24%</t>
  </si>
  <si>
    <t>≥ 24 %</t>
  </si>
  <si>
    <t>AK Interval ke IV e 200</t>
  </si>
</sst>
</file>

<file path=xl/styles.xml><?xml version="1.0" encoding="utf-8"?>
<styleSheet xmlns="http://schemas.openxmlformats.org/spreadsheetml/2006/main">
  <numFmts count="23">
    <numFmt numFmtId="5" formatCode="&quot;Rp&quot;#,##0_);\(&quot;Rp&quot;#,##0\)"/>
    <numFmt numFmtId="6" formatCode="&quot;Rp&quot;#,##0_);[Red]\(&quot;Rp&quot;#,##0\)"/>
    <numFmt numFmtId="7" formatCode="&quot;Rp&quot;#,##0.00_);\(&quot;Rp&quot;#,##0.00\)"/>
    <numFmt numFmtId="8" formatCode="&quot;Rp&quot;#,##0.00_);[Red]\(&quot;Rp&quot;#,##0.00\)"/>
    <numFmt numFmtId="42" formatCode="_(&quot;Rp&quot;* #,##0_);_(&quot;Rp&quot;* \(#,##0\);_(&quot;Rp&quot;* &quot;-&quot;_);_(@_)"/>
    <numFmt numFmtId="41" formatCode="_(* #,##0_);_(* \(#,##0\);_(* &quot;-&quot;_);_(@_)"/>
    <numFmt numFmtId="44" formatCode="_(&quot;Rp&quot;* #,##0.00_);_(&quot;Rp&quot;* \(#,##0.00\);_(&quot;Rp&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00"/>
    <numFmt numFmtId="171" formatCode="_(* #,##0_);_(* \(#,##0\);_(* &quot;-&quot;??_);_(@_)"/>
    <numFmt numFmtId="172" formatCode="_(* #,##0.000_);_(* \(#,##0.000\);_(* &quot;-&quot;??_);_(@_)"/>
    <numFmt numFmtId="173" formatCode="_(* #,##0.0_);_(* \(#,##0.0\);_(* &quot;-&quot;??_);_(@_)"/>
    <numFmt numFmtId="174" formatCode="0.0000000"/>
    <numFmt numFmtId="175" formatCode="0.000000"/>
    <numFmt numFmtId="176" formatCode="0.00000"/>
    <numFmt numFmtId="177" formatCode="0.0000"/>
    <numFmt numFmtId="178" formatCode="0.0"/>
  </numFmts>
  <fonts count="83">
    <font>
      <sz val="11"/>
      <color theme="1"/>
      <name val="Calibri"/>
      <family val="2"/>
    </font>
    <font>
      <sz val="11"/>
      <color indexed="8"/>
      <name val="Calibri"/>
      <family val="2"/>
    </font>
    <font>
      <b/>
      <sz val="12"/>
      <name val="Antique Olive Compact"/>
      <family val="2"/>
    </font>
    <font>
      <b/>
      <sz val="10"/>
      <name val="Arial"/>
      <family val="2"/>
    </font>
    <font>
      <sz val="10"/>
      <name val="Arial Narrow"/>
      <family val="2"/>
    </font>
    <font>
      <sz val="10"/>
      <name val="Arial"/>
      <family val="2"/>
    </font>
    <font>
      <b/>
      <sz val="10"/>
      <name val="Arial Narrow"/>
      <family val="2"/>
    </font>
    <font>
      <b/>
      <u val="single"/>
      <sz val="10"/>
      <name val="Arial"/>
      <family val="2"/>
    </font>
    <font>
      <sz val="11"/>
      <name val="Times New Roman"/>
      <family val="1"/>
    </font>
    <font>
      <sz val="7"/>
      <name val="Times New Roman"/>
      <family val="1"/>
    </font>
    <font>
      <b/>
      <sz val="11"/>
      <name val="Times New Roman"/>
      <family val="1"/>
    </font>
    <font>
      <sz val="12"/>
      <name val="Times New Roman"/>
      <family val="1"/>
    </font>
    <font>
      <b/>
      <u val="single"/>
      <sz val="12"/>
      <name val="Times New Roman"/>
      <family val="1"/>
    </font>
    <font>
      <b/>
      <sz val="12"/>
      <name val="Times New Roman"/>
      <family val="1"/>
    </font>
    <font>
      <sz val="10"/>
      <name val="Times New Roman"/>
      <family val="1"/>
    </font>
    <font>
      <b/>
      <sz val="14"/>
      <name val="Times New Roman"/>
      <family val="1"/>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Narrow"/>
      <family val="2"/>
    </font>
    <font>
      <sz val="10"/>
      <color indexed="8"/>
      <name val="Arial Narrow"/>
      <family val="2"/>
    </font>
    <font>
      <b/>
      <sz val="11"/>
      <color indexed="8"/>
      <name val="Arial"/>
      <family val="2"/>
    </font>
    <font>
      <sz val="12"/>
      <color indexed="10"/>
      <name val="Times New Roman"/>
      <family val="1"/>
    </font>
    <font>
      <b/>
      <sz val="10"/>
      <color indexed="8"/>
      <name val="Arial Narrow"/>
      <family val="2"/>
    </font>
    <font>
      <sz val="10"/>
      <color indexed="9"/>
      <name val="Arial Narrow"/>
      <family val="2"/>
    </font>
    <font>
      <sz val="10"/>
      <color indexed="10"/>
      <name val="Arial"/>
      <family val="2"/>
    </font>
    <font>
      <sz val="10"/>
      <color indexed="30"/>
      <name val="Arial"/>
      <family val="2"/>
    </font>
    <font>
      <sz val="10"/>
      <color indexed="30"/>
      <name val="Arial Narrow"/>
      <family val="2"/>
    </font>
    <font>
      <b/>
      <sz val="10"/>
      <color indexed="17"/>
      <name val="Arial Narrow"/>
      <family val="2"/>
    </font>
    <font>
      <sz val="10"/>
      <color indexed="62"/>
      <name val="Arial"/>
      <family val="2"/>
    </font>
    <font>
      <sz val="10"/>
      <color indexed="62"/>
      <name val="Arial Narrow"/>
      <family val="2"/>
    </font>
    <font>
      <b/>
      <sz val="10"/>
      <color indexed="30"/>
      <name val="Arial Narrow"/>
      <family val="2"/>
    </font>
    <font>
      <b/>
      <sz val="12"/>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Narrow"/>
      <family val="2"/>
    </font>
    <font>
      <sz val="10"/>
      <color theme="1"/>
      <name val="Arial Narrow"/>
      <family val="2"/>
    </font>
    <font>
      <b/>
      <sz val="11"/>
      <color theme="1"/>
      <name val="Arial"/>
      <family val="2"/>
    </font>
    <font>
      <sz val="12"/>
      <color rgb="FFFF0000"/>
      <name val="Times New Roman"/>
      <family val="1"/>
    </font>
    <font>
      <b/>
      <sz val="10"/>
      <color theme="1"/>
      <name val="Arial Narrow"/>
      <family val="2"/>
    </font>
    <font>
      <sz val="10"/>
      <color theme="0"/>
      <name val="Arial Narrow"/>
      <family val="2"/>
    </font>
    <font>
      <sz val="11"/>
      <color rgb="FF000000"/>
      <name val="Calibri"/>
      <family val="2"/>
    </font>
    <font>
      <b/>
      <sz val="11"/>
      <color rgb="FF000000"/>
      <name val="Calibri"/>
      <family val="2"/>
    </font>
    <font>
      <sz val="10"/>
      <color rgb="FFFF0000"/>
      <name val="Arial"/>
      <family val="2"/>
    </font>
    <font>
      <sz val="10"/>
      <color rgb="FF000000"/>
      <name val="Arial Narrow"/>
      <family val="2"/>
    </font>
    <font>
      <sz val="10"/>
      <color rgb="FF0070C0"/>
      <name val="Arial"/>
      <family val="2"/>
    </font>
    <font>
      <sz val="10"/>
      <color rgb="FF0070C0"/>
      <name val="Arial Narrow"/>
      <family val="2"/>
    </font>
    <font>
      <b/>
      <sz val="10"/>
      <color rgb="FF00B050"/>
      <name val="Arial Narrow"/>
      <family val="2"/>
    </font>
    <font>
      <sz val="10"/>
      <color theme="4" tint="-0.24997000396251678"/>
      <name val="Arial"/>
      <family val="2"/>
    </font>
    <font>
      <sz val="10"/>
      <color theme="4" tint="-0.24997000396251678"/>
      <name val="Arial Narrow"/>
      <family val="2"/>
    </font>
    <font>
      <b/>
      <sz val="10"/>
      <color rgb="FF0070C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style="double"/>
      <bottom style="double"/>
    </border>
    <border>
      <left/>
      <right/>
      <top style="double"/>
      <bottom style="double"/>
    </border>
    <border>
      <left style="double"/>
      <right/>
      <top/>
      <bottom/>
    </border>
    <border>
      <left style="double"/>
      <right style="thin"/>
      <top/>
      <bottom/>
    </border>
    <border>
      <left style="double"/>
      <right style="double"/>
      <top style="double"/>
      <bottom/>
    </border>
    <border>
      <left style="double"/>
      <right style="double"/>
      <top/>
      <bottom/>
    </border>
    <border>
      <left style="double"/>
      <right/>
      <top/>
      <bottom style="double"/>
    </border>
    <border>
      <left style="double"/>
      <right style="thin"/>
      <top/>
      <bottom style="double"/>
    </border>
    <border>
      <left style="double"/>
      <right style="double"/>
      <top/>
      <bottom style="double"/>
    </border>
    <border>
      <left style="thin"/>
      <right style="thin"/>
      <top style="thin"/>
      <bottom style="thin"/>
    </border>
    <border>
      <left/>
      <right style="double"/>
      <top style="thin"/>
      <bottom style="thin"/>
    </border>
    <border>
      <left style="double"/>
      <right/>
      <top style="double"/>
      <bottom style="thin"/>
    </border>
    <border>
      <left/>
      <right style="double"/>
      <top style="double"/>
      <bottom style="thin"/>
    </border>
    <border>
      <left style="double"/>
      <right style="double"/>
      <top style="double"/>
      <bottom style="thin"/>
    </border>
    <border>
      <left style="double"/>
      <right/>
      <top style="thin"/>
      <bottom style="thin"/>
    </border>
    <border>
      <left/>
      <right style="double"/>
      <top/>
      <bottom style="thin"/>
    </border>
    <border>
      <left style="double"/>
      <right style="double"/>
      <top style="thin"/>
      <bottom style="thin"/>
    </border>
    <border>
      <left/>
      <right/>
      <top style="thin"/>
      <bottom style="thin"/>
    </border>
    <border>
      <left style="double"/>
      <right/>
      <top/>
      <bottom style="thin"/>
    </border>
    <border>
      <left style="double"/>
      <right style="double"/>
      <top/>
      <bottom style="thin"/>
    </border>
    <border>
      <left/>
      <right style="double"/>
      <top style="thin"/>
      <bottom style="double"/>
    </border>
    <border>
      <left/>
      <right/>
      <top style="thin"/>
      <bottom style="double"/>
    </border>
    <border>
      <left style="double"/>
      <right style="double"/>
      <top style="thin"/>
      <bottom style="double"/>
    </border>
    <border>
      <left style="double"/>
      <right/>
      <top style="thin"/>
      <bottom style="double"/>
    </border>
    <border>
      <left style="thin"/>
      <right style="thin"/>
      <top/>
      <bottom style="thin"/>
    </border>
    <border>
      <left style="thin"/>
      <right style="thin"/>
      <top/>
      <bottom style="double"/>
    </border>
    <border>
      <left style="thin"/>
      <right style="thin"/>
      <top style="thin"/>
      <bottom style="double"/>
    </border>
    <border>
      <left/>
      <right style="medium"/>
      <top/>
      <bottom style="medium"/>
    </border>
    <border>
      <left/>
      <right/>
      <top/>
      <bottom style="medium"/>
    </border>
    <border>
      <left style="medium"/>
      <right/>
      <top/>
      <bottom style="medium"/>
    </border>
    <border>
      <left style="medium"/>
      <right/>
      <top/>
      <bottom/>
    </border>
    <border>
      <left/>
      <right style="medium"/>
      <top/>
      <bottom/>
    </border>
    <border>
      <left/>
      <right style="medium"/>
      <top style="medium"/>
      <bottom/>
    </border>
    <border>
      <left/>
      <right/>
      <top style="medium"/>
      <bottom/>
    </border>
    <border>
      <left style="medium"/>
      <right/>
      <top style="medium"/>
      <bottom/>
    </border>
    <border>
      <left style="medium"/>
      <right style="medium"/>
      <top style="medium"/>
      <bottom style="medium"/>
    </border>
    <border>
      <left/>
      <right style="medium">
        <color rgb="FF000000"/>
      </right>
      <top/>
      <bottom/>
    </border>
    <border>
      <left/>
      <right style="medium">
        <color rgb="FF000000"/>
      </right>
      <top/>
      <bottom style="medium">
        <color rgb="FF000000"/>
      </bottom>
    </border>
    <border>
      <left/>
      <right/>
      <top/>
      <bottom style="medium">
        <color rgb="FF000000"/>
      </bottom>
    </border>
    <border>
      <left/>
      <right style="medium">
        <color rgb="FF000000"/>
      </right>
      <top style="medium">
        <color rgb="FF000000"/>
      </top>
      <bottom/>
    </border>
    <border>
      <left/>
      <right/>
      <top style="medium">
        <color rgb="FF000000"/>
      </top>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thin"/>
      <right/>
      <top style="double"/>
      <bottom/>
    </border>
    <border>
      <left/>
      <right/>
      <top style="double"/>
      <bottom/>
    </border>
    <border>
      <left/>
      <right style="thin"/>
      <top style="double"/>
      <bottom/>
    </border>
    <border>
      <left style="thin"/>
      <right/>
      <top/>
      <bottom/>
    </border>
    <border>
      <left/>
      <right style="thin"/>
      <top/>
      <bottom/>
    </border>
    <border>
      <left style="thin"/>
      <right/>
      <top/>
      <bottom style="double"/>
    </border>
    <border>
      <left/>
      <right/>
      <top/>
      <bottom style="double"/>
    </border>
    <border>
      <left/>
      <right style="thin"/>
      <top/>
      <bottom style="double"/>
    </border>
    <border>
      <left/>
      <right/>
      <top/>
      <bottom style="thin"/>
    </border>
    <border>
      <left style="double"/>
      <right style="thin"/>
      <top style="double"/>
      <bottom style="thin"/>
    </border>
    <border>
      <left style="medium"/>
      <right/>
      <top style="medium"/>
      <bottom style="medium"/>
    </border>
    <border>
      <left style="thin"/>
      <right/>
      <top/>
      <bottom style="medium"/>
    </border>
    <border>
      <left/>
      <right style="thin"/>
      <top/>
      <bottom style="medium"/>
    </border>
    <border>
      <left style="double"/>
      <right style="double"/>
      <top style="double"/>
      <bottom style="double"/>
    </border>
    <border>
      <left style="thin"/>
      <right/>
      <top style="thin"/>
      <bottom style="thin"/>
    </border>
    <border>
      <left style="thin"/>
      <right style="thin"/>
      <top/>
      <bottom/>
    </border>
    <border>
      <left style="thin"/>
      <right style="double"/>
      <top style="thin"/>
      <bottom style="double"/>
    </border>
    <border>
      <left style="thin"/>
      <right/>
      <top/>
      <bottom style="thin"/>
    </border>
    <border>
      <left style="thin"/>
      <right/>
      <top style="thin"/>
      <bottom style="double"/>
    </border>
    <border>
      <left/>
      <right/>
      <top style="double"/>
      <bottom style="thin"/>
    </border>
    <border>
      <left style="thin"/>
      <right style="thin"/>
      <top style="double"/>
      <bottom style="double"/>
    </border>
    <border>
      <left/>
      <right style="thin"/>
      <top/>
      <bottom style="thin"/>
    </border>
    <border>
      <left/>
      <right style="thin"/>
      <top style="thin"/>
      <bottom style="thin"/>
    </border>
    <border>
      <left style="thin"/>
      <right/>
      <top style="medium"/>
      <bottom style="medium"/>
    </border>
    <border>
      <left/>
      <right style="thin"/>
      <top style="medium"/>
      <bottom style="medium"/>
    </border>
    <border>
      <left style="double"/>
      <right/>
      <top style="double"/>
      <bottom/>
    </border>
    <border>
      <left/>
      <right style="double"/>
      <top style="double"/>
      <bottom/>
    </border>
    <border>
      <left/>
      <right style="double"/>
      <top/>
      <bottom/>
    </border>
    <border>
      <left/>
      <right style="double"/>
      <top style="double"/>
      <bottom style="double"/>
    </border>
    <border>
      <left/>
      <right style="double"/>
      <top/>
      <bottom style="double"/>
    </border>
    <border>
      <left/>
      <right style="thin">
        <color rgb="FF000000"/>
      </right>
      <top style="medium"/>
      <bottom style="medium"/>
    </border>
    <border>
      <left style="thin">
        <color rgb="FF000000"/>
      </left>
      <right/>
      <top style="medium"/>
      <bottom style="medium"/>
    </border>
    <border>
      <left/>
      <right style="thin"/>
      <top style="thin"/>
      <bottom style="double"/>
    </border>
    <border>
      <left style="double"/>
      <right>
        <color indexed="63"/>
      </right>
      <top style="thin"/>
      <bottom>
        <color indexed="63"/>
      </bottom>
    </border>
    <border>
      <left/>
      <right/>
      <top style="thin"/>
      <bottom/>
    </border>
    <border>
      <left/>
      <right style="thin"/>
      <top style="thin"/>
      <bottom/>
    </border>
    <border>
      <left style="thin"/>
      <right/>
      <top style="double"/>
      <bottom style="double"/>
    </border>
    <border>
      <left/>
      <right style="thin"/>
      <top style="double"/>
      <bottom style="double"/>
    </border>
    <border>
      <left style="thin"/>
      <right/>
      <top style="double"/>
      <bottom style="thin"/>
    </border>
    <border>
      <left style="thin"/>
      <right/>
      <top style="medium"/>
      <bottom>
        <color indexed="63"/>
      </bottom>
    </border>
    <border>
      <left/>
      <right style="thin"/>
      <top style="medium"/>
      <bottom>
        <color indexed="63"/>
      </bottom>
    </border>
    <border>
      <left style="medium">
        <color rgb="FF000000"/>
      </left>
      <right/>
      <top/>
      <bottom/>
    </border>
    <border>
      <left style="medium">
        <color rgb="FF000000"/>
      </left>
      <right/>
      <top style="medium">
        <color rgb="FF000000"/>
      </top>
      <bottom/>
    </border>
    <border>
      <left/>
      <right style="medium"/>
      <top style="medium"/>
      <bottom style="medium"/>
    </border>
    <border>
      <left style="medium">
        <color rgb="FF000000"/>
      </left>
      <right/>
      <top/>
      <bottom style="medium">
        <color rgb="FF000000"/>
      </bottom>
    </border>
    <border>
      <left style="medium">
        <color rgb="FF000000"/>
      </left>
      <right/>
      <top style="medium">
        <color rgb="FF000000"/>
      </top>
      <bottom style="medium">
        <color rgb="FF000000"/>
      </bottom>
    </border>
    <border>
      <left style="medium">
        <color rgb="FF000000"/>
      </left>
      <right style="medium">
        <color rgb="FF000000"/>
      </right>
      <top style="medium">
        <color rgb="FF000000"/>
      </top>
      <bottom/>
    </border>
    <border>
      <left style="medium">
        <color rgb="FF000000"/>
      </left>
      <right style="medium">
        <color rgb="FF000000"/>
      </right>
      <top/>
      <bottom/>
    </border>
    <border>
      <left style="medium">
        <color rgb="FF000000"/>
      </left>
      <right style="medium">
        <color rgb="FF000000"/>
      </right>
      <top/>
      <bottom style="medium">
        <color rgb="FF000000"/>
      </bottom>
    </border>
    <border>
      <left style="medium"/>
      <right/>
      <top style="thin"/>
      <bottom style="medium"/>
    </border>
    <border>
      <left/>
      <right/>
      <top style="thin"/>
      <bottom style="medium"/>
    </border>
    <border>
      <left/>
      <right style="medium"/>
      <top style="thin"/>
      <bottom style="medium"/>
    </border>
    <border>
      <left style="medium"/>
      <right/>
      <top style="thin"/>
      <bottom style="thin"/>
    </border>
    <border>
      <left/>
      <right style="medium"/>
      <top style="thin"/>
      <bottom style="thin"/>
    </border>
    <border>
      <left style="medium"/>
      <right/>
      <top style="medium"/>
      <bottom style="thin"/>
    </border>
    <border>
      <left/>
      <right/>
      <top style="medium"/>
      <bottom style="thin"/>
    </border>
    <border>
      <left/>
      <right style="medium"/>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5"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490">
    <xf numFmtId="0" fontId="0" fillId="0" borderId="0" xfId="0" applyFont="1" applyAlignment="1">
      <alignment/>
    </xf>
    <xf numFmtId="0" fontId="3" fillId="0" borderId="10" xfId="0" applyFont="1" applyBorder="1" applyAlignment="1">
      <alignment horizontal="center"/>
    </xf>
    <xf numFmtId="0" fontId="3"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left"/>
    </xf>
    <xf numFmtId="0" fontId="4" fillId="0" borderId="14"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left"/>
    </xf>
    <xf numFmtId="0" fontId="4" fillId="0" borderId="18" xfId="0" applyFont="1" applyBorder="1" applyAlignment="1">
      <alignment horizontal="center"/>
    </xf>
    <xf numFmtId="0" fontId="3" fillId="0" borderId="14" xfId="0" applyFont="1" applyBorder="1" applyAlignment="1">
      <alignment horizontal="center" vertical="center" wrapText="1"/>
    </xf>
    <xf numFmtId="0" fontId="5" fillId="0" borderId="19" xfId="0" applyFont="1" applyBorder="1" applyAlignment="1">
      <alignment horizontal="center" vertical="top"/>
    </xf>
    <xf numFmtId="43" fontId="67" fillId="0" borderId="20" xfId="42" applyNumberFormat="1" applyFont="1" applyBorder="1" applyAlignment="1">
      <alignment vertical="top" wrapText="1"/>
    </xf>
    <xf numFmtId="0" fontId="5" fillId="0" borderId="21" xfId="0" applyFont="1" applyBorder="1" applyAlignment="1">
      <alignment horizontal="center"/>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0" xfId="0" applyFont="1" applyBorder="1" applyAlignment="1">
      <alignment horizontal="center" vertical="center" wrapText="1"/>
    </xf>
    <xf numFmtId="0" fontId="4" fillId="0" borderId="26" xfId="0" applyFont="1" applyBorder="1" applyAlignment="1">
      <alignment horizontal="center" vertical="top"/>
    </xf>
    <xf numFmtId="43" fontId="67" fillId="0" borderId="25" xfId="42" applyNumberFormat="1" applyFont="1" applyBorder="1" applyAlignment="1">
      <alignment horizontal="center" vertical="center" wrapText="1"/>
    </xf>
    <xf numFmtId="0" fontId="4" fillId="0" borderId="24" xfId="0" applyFont="1" applyBorder="1" applyAlignment="1">
      <alignment horizontal="center" vertical="center"/>
    </xf>
    <xf numFmtId="0" fontId="4" fillId="0" borderId="20" xfId="0" applyFont="1" applyBorder="1" applyAlignment="1">
      <alignment horizontal="center" vertical="top" wrapText="1"/>
    </xf>
    <xf numFmtId="0" fontId="4" fillId="0" borderId="26" xfId="0" applyFont="1" applyBorder="1" applyAlignment="1">
      <alignment horizontal="center" vertical="center"/>
    </xf>
    <xf numFmtId="0" fontId="4" fillId="0" borderId="24" xfId="0" applyFont="1" applyBorder="1" applyAlignment="1">
      <alignment horizontal="center" vertical="center" wrapText="1"/>
    </xf>
    <xf numFmtId="0" fontId="4" fillId="0" borderId="27" xfId="0" applyFont="1" applyBorder="1" applyAlignment="1">
      <alignment horizontal="center" vertical="center"/>
    </xf>
    <xf numFmtId="41" fontId="4" fillId="0" borderId="26" xfId="0" applyNumberFormat="1" applyFont="1" applyBorder="1" applyAlignment="1">
      <alignment horizontal="center" vertical="center"/>
    </xf>
    <xf numFmtId="43" fontId="67" fillId="0" borderId="20" xfId="42" applyNumberFormat="1" applyFont="1" applyBorder="1" applyAlignment="1">
      <alignment horizontal="center" vertical="center" wrapText="1"/>
    </xf>
    <xf numFmtId="0" fontId="4" fillId="0" borderId="28" xfId="0" applyFont="1" applyBorder="1" applyAlignment="1">
      <alignment horizontal="center" vertical="center"/>
    </xf>
    <xf numFmtId="0" fontId="4" fillId="0" borderId="25" xfId="0" applyFont="1" applyBorder="1" applyAlignment="1">
      <alignment horizontal="center" vertical="top" wrapText="1"/>
    </xf>
    <xf numFmtId="0" fontId="4" fillId="0" borderId="29" xfId="0" applyFont="1" applyBorder="1" applyAlignment="1">
      <alignment horizontal="center" vertical="center"/>
    </xf>
    <xf numFmtId="0" fontId="4" fillId="0" borderId="28" xfId="0" applyFont="1" applyBorder="1" applyAlignment="1">
      <alignment horizontal="center" vertical="center" wrapText="1"/>
    </xf>
    <xf numFmtId="0" fontId="4" fillId="0" borderId="25" xfId="0" applyFont="1" applyBorder="1" applyAlignment="1">
      <alignment horizontal="center" vertical="center"/>
    </xf>
    <xf numFmtId="41" fontId="4" fillId="0" borderId="15" xfId="0" applyNumberFormat="1" applyFont="1" applyBorder="1" applyAlignment="1" quotePrefix="1">
      <alignment horizontal="center" vertical="center"/>
    </xf>
    <xf numFmtId="0" fontId="4" fillId="0" borderId="20" xfId="0" applyFont="1" applyBorder="1" applyAlignment="1">
      <alignment horizontal="center" vertical="center"/>
    </xf>
    <xf numFmtId="41" fontId="4" fillId="0" borderId="20" xfId="0" applyNumberFormat="1" applyFont="1" applyBorder="1" applyAlignment="1">
      <alignment horizontal="center" vertical="center"/>
    </xf>
    <xf numFmtId="0" fontId="4" fillId="0" borderId="26" xfId="0" applyFont="1" applyBorder="1" applyAlignment="1" quotePrefix="1">
      <alignment horizontal="center" vertical="top"/>
    </xf>
    <xf numFmtId="0" fontId="4" fillId="0" borderId="20" xfId="0" applyFont="1" applyBorder="1" applyAlignment="1">
      <alignment horizontal="center" vertical="center" wrapText="1"/>
    </xf>
    <xf numFmtId="2" fontId="67" fillId="0" borderId="20" xfId="0" applyNumberFormat="1" applyFont="1" applyBorder="1" applyAlignment="1">
      <alignment horizontal="center" vertical="center" wrapText="1"/>
    </xf>
    <xf numFmtId="0" fontId="4" fillId="0" borderId="20" xfId="0" applyFont="1" applyBorder="1" applyAlignment="1">
      <alignment horizontal="left" vertical="center" wrapText="1"/>
    </xf>
    <xf numFmtId="41" fontId="4" fillId="0" borderId="20" xfId="0" applyNumberFormat="1" applyFont="1" applyBorder="1" applyAlignment="1" quotePrefix="1">
      <alignment horizontal="center" vertical="center"/>
    </xf>
    <xf numFmtId="0" fontId="4" fillId="0" borderId="30" xfId="0" applyFont="1" applyBorder="1" applyAlignment="1">
      <alignment vertical="center" wrapText="1"/>
    </xf>
    <xf numFmtId="0" fontId="4" fillId="0" borderId="31" xfId="0" applyFont="1" applyBorder="1" applyAlignment="1">
      <alignment horizontal="center" vertical="center"/>
    </xf>
    <xf numFmtId="0" fontId="4" fillId="0" borderId="31" xfId="0" applyFont="1" applyBorder="1" applyAlignment="1">
      <alignment horizontal="center" vertical="center" wrapText="1"/>
    </xf>
    <xf numFmtId="0" fontId="4" fillId="0" borderId="32" xfId="0" applyFont="1" applyBorder="1" applyAlignment="1">
      <alignment horizontal="center" vertical="center"/>
    </xf>
    <xf numFmtId="0" fontId="4" fillId="0" borderId="33" xfId="0" applyFont="1" applyBorder="1" applyAlignment="1">
      <alignment horizontal="center" vertical="center" wrapText="1"/>
    </xf>
    <xf numFmtId="0" fontId="4" fillId="0" borderId="30" xfId="0" applyFont="1" applyBorder="1" applyAlignment="1">
      <alignment horizontal="center" vertical="center"/>
    </xf>
    <xf numFmtId="41" fontId="4" fillId="0" borderId="30" xfId="0" applyNumberFormat="1" applyFont="1" applyBorder="1" applyAlignment="1">
      <alignment horizontal="center" vertical="center"/>
    </xf>
    <xf numFmtId="0" fontId="5" fillId="0" borderId="0" xfId="0" applyFont="1" applyAlignment="1">
      <alignment/>
    </xf>
    <xf numFmtId="0" fontId="5" fillId="0" borderId="0" xfId="0" applyFont="1" applyAlignment="1">
      <alignment horizontal="center"/>
    </xf>
    <xf numFmtId="41" fontId="4" fillId="0" borderId="27" xfId="0" applyNumberFormat="1" applyFont="1" applyBorder="1" applyAlignment="1">
      <alignment horizontal="center" vertical="center"/>
    </xf>
    <xf numFmtId="0" fontId="68" fillId="0" borderId="34" xfId="0" applyFont="1" applyBorder="1" applyAlignment="1">
      <alignment/>
    </xf>
    <xf numFmtId="0" fontId="68" fillId="0" borderId="19" xfId="0" applyFont="1" applyBorder="1" applyAlignment="1">
      <alignment/>
    </xf>
    <xf numFmtId="0" fontId="68" fillId="0" borderId="19" xfId="0" applyFont="1" applyBorder="1" applyAlignment="1">
      <alignment horizontal="center"/>
    </xf>
    <xf numFmtId="0" fontId="69" fillId="0" borderId="35" xfId="0" applyFont="1" applyBorder="1" applyAlignment="1">
      <alignment horizontal="center"/>
    </xf>
    <xf numFmtId="0" fontId="65" fillId="0" borderId="36" xfId="0" applyFont="1" applyBorder="1" applyAlignment="1">
      <alignment horizontal="center"/>
    </xf>
    <xf numFmtId="43" fontId="6" fillId="0" borderId="30" xfId="0" applyNumberFormat="1" applyFont="1" applyBorder="1" applyAlignment="1">
      <alignment vertical="center" wrapText="1"/>
    </xf>
    <xf numFmtId="43" fontId="67" fillId="0" borderId="20" xfId="42" applyNumberFormat="1" applyFont="1" applyBorder="1" applyAlignment="1">
      <alignment vertical="center" wrapText="1"/>
    </xf>
    <xf numFmtId="0" fontId="5" fillId="0" borderId="21" xfId="0" applyFont="1" applyBorder="1" applyAlignment="1">
      <alignment horizontal="center" vertical="center"/>
    </xf>
    <xf numFmtId="0" fontId="4" fillId="0" borderId="25" xfId="0" applyFont="1" applyBorder="1" applyAlignment="1">
      <alignment horizontal="center" vertical="center" wrapText="1"/>
    </xf>
    <xf numFmtId="0" fontId="65" fillId="0" borderId="34" xfId="0" applyFont="1" applyBorder="1" applyAlignment="1">
      <alignment horizontal="center"/>
    </xf>
    <xf numFmtId="0" fontId="5" fillId="0" borderId="0" xfId="57">
      <alignment/>
      <protection/>
    </xf>
    <xf numFmtId="0" fontId="5" fillId="0" borderId="37" xfId="57" applyBorder="1">
      <alignment/>
      <protection/>
    </xf>
    <xf numFmtId="0" fontId="5" fillId="0" borderId="38" xfId="57" applyBorder="1">
      <alignment/>
      <protection/>
    </xf>
    <xf numFmtId="0" fontId="5" fillId="0" borderId="39" xfId="57" applyBorder="1">
      <alignment/>
      <protection/>
    </xf>
    <xf numFmtId="0" fontId="5" fillId="0" borderId="0" xfId="57" applyBorder="1">
      <alignment/>
      <protection/>
    </xf>
    <xf numFmtId="0" fontId="5" fillId="0" borderId="40" xfId="57" applyBorder="1">
      <alignment/>
      <protection/>
    </xf>
    <xf numFmtId="0" fontId="5" fillId="0" borderId="41" xfId="57" applyBorder="1">
      <alignment/>
      <protection/>
    </xf>
    <xf numFmtId="0" fontId="11" fillId="0" borderId="0" xfId="57" applyFont="1" applyBorder="1" applyAlignment="1">
      <alignment vertical="top"/>
      <protection/>
    </xf>
    <xf numFmtId="0" fontId="13" fillId="0" borderId="0" xfId="57" applyFont="1" applyAlignment="1">
      <alignment horizontal="left" indent="1"/>
      <protection/>
    </xf>
    <xf numFmtId="0" fontId="12" fillId="0" borderId="0" xfId="57" applyFont="1" applyBorder="1" applyAlignment="1">
      <alignment/>
      <protection/>
    </xf>
    <xf numFmtId="0" fontId="14" fillId="0" borderId="0" xfId="57" applyFont="1" applyBorder="1">
      <alignment/>
      <protection/>
    </xf>
    <xf numFmtId="0" fontId="13" fillId="0" borderId="0" xfId="57" applyFont="1" applyBorder="1" applyAlignment="1">
      <alignment horizontal="left"/>
      <protection/>
    </xf>
    <xf numFmtId="0" fontId="13" fillId="0" borderId="40" xfId="57" applyFont="1" applyBorder="1" applyAlignment="1">
      <alignment horizontal="left" indent="1"/>
      <protection/>
    </xf>
    <xf numFmtId="0" fontId="11" fillId="0" borderId="41" xfId="57" applyFont="1" applyBorder="1" applyAlignment="1">
      <alignment vertical="top" wrapText="1"/>
      <protection/>
    </xf>
    <xf numFmtId="0" fontId="11" fillId="0" borderId="0" xfId="57" applyFont="1" applyBorder="1" applyAlignment="1">
      <alignment vertical="top" wrapText="1"/>
      <protection/>
    </xf>
    <xf numFmtId="0" fontId="13" fillId="0" borderId="0" xfId="57" applyFont="1" applyBorder="1" applyAlignment="1">
      <alignment horizontal="left" indent="1"/>
      <protection/>
    </xf>
    <xf numFmtId="0" fontId="5" fillId="0" borderId="42" xfId="57" applyBorder="1">
      <alignment/>
      <protection/>
    </xf>
    <xf numFmtId="0" fontId="5" fillId="0" borderId="43" xfId="57" applyBorder="1">
      <alignment/>
      <protection/>
    </xf>
    <xf numFmtId="0" fontId="13" fillId="0" borderId="43" xfId="57" applyFont="1" applyBorder="1">
      <alignment/>
      <protection/>
    </xf>
    <xf numFmtId="0" fontId="5" fillId="0" borderId="44" xfId="57" applyBorder="1">
      <alignment/>
      <protection/>
    </xf>
    <xf numFmtId="0" fontId="11" fillId="0" borderId="0" xfId="57" applyFont="1">
      <alignment/>
      <protection/>
    </xf>
    <xf numFmtId="0" fontId="8" fillId="0" borderId="0" xfId="57" applyFont="1">
      <alignment/>
      <protection/>
    </xf>
    <xf numFmtId="0" fontId="11" fillId="0" borderId="0" xfId="57" applyFont="1" applyBorder="1">
      <alignment/>
      <protection/>
    </xf>
    <xf numFmtId="0" fontId="11" fillId="0" borderId="0" xfId="57" applyFont="1" applyBorder="1" applyAlignment="1">
      <alignment horizontal="left" vertical="center"/>
      <protection/>
    </xf>
    <xf numFmtId="0" fontId="8" fillId="0" borderId="0" xfId="57" applyFont="1" applyBorder="1" applyAlignment="1">
      <alignment vertical="top" wrapText="1"/>
      <protection/>
    </xf>
    <xf numFmtId="0" fontId="8" fillId="0" borderId="39" xfId="57" applyFont="1" applyBorder="1" applyAlignment="1">
      <alignment vertical="top" wrapText="1"/>
      <protection/>
    </xf>
    <xf numFmtId="0" fontId="5" fillId="0" borderId="0" xfId="57" applyAlignment="1">
      <alignment/>
      <protection/>
    </xf>
    <xf numFmtId="0" fontId="8" fillId="0" borderId="40" xfId="57" applyFont="1" applyBorder="1" applyAlignment="1">
      <alignment vertical="top" wrapText="1"/>
      <protection/>
    </xf>
    <xf numFmtId="0" fontId="10" fillId="0" borderId="40" xfId="57" applyFont="1" applyBorder="1" applyAlignment="1">
      <alignment horizontal="right" vertical="top" wrapText="1"/>
      <protection/>
    </xf>
    <xf numFmtId="0" fontId="10" fillId="0" borderId="40" xfId="57" applyFont="1" applyBorder="1" applyAlignment="1">
      <alignment vertical="top" wrapText="1"/>
      <protection/>
    </xf>
    <xf numFmtId="170" fontId="13" fillId="0" borderId="0" xfId="57" applyNumberFormat="1" applyFont="1" applyBorder="1" applyAlignment="1">
      <alignment vertical="center"/>
      <protection/>
    </xf>
    <xf numFmtId="170" fontId="13" fillId="0" borderId="45" xfId="57" applyNumberFormat="1" applyFont="1" applyBorder="1" applyAlignment="1">
      <alignment horizontal="center" vertical="center"/>
      <protection/>
    </xf>
    <xf numFmtId="2" fontId="13" fillId="0" borderId="46" xfId="57" applyNumberFormat="1" applyFont="1" applyBorder="1" applyAlignment="1">
      <alignment horizontal="center" vertical="center" wrapText="1"/>
      <protection/>
    </xf>
    <xf numFmtId="2" fontId="11" fillId="0" borderId="47" xfId="57" applyNumberFormat="1" applyFont="1" applyBorder="1" applyAlignment="1">
      <alignment horizontal="center" vertical="center" wrapText="1"/>
      <protection/>
    </xf>
    <xf numFmtId="9" fontId="13" fillId="0" borderId="47" xfId="57" applyNumberFormat="1" applyFont="1" applyBorder="1" applyAlignment="1">
      <alignment horizontal="center" vertical="center" wrapText="1"/>
      <protection/>
    </xf>
    <xf numFmtId="0" fontId="13" fillId="0" borderId="48" xfId="57" applyFont="1" applyBorder="1" applyAlignment="1">
      <alignment horizontal="center" vertical="center" wrapText="1"/>
      <protection/>
    </xf>
    <xf numFmtId="2" fontId="13" fillId="0" borderId="48" xfId="57" applyNumberFormat="1" applyFont="1" applyBorder="1" applyAlignment="1">
      <alignment horizontal="center" vertical="center" wrapText="1"/>
      <protection/>
    </xf>
    <xf numFmtId="0" fontId="11" fillId="33" borderId="47" xfId="57" applyFont="1" applyFill="1" applyBorder="1" applyAlignment="1">
      <alignment wrapText="1"/>
      <protection/>
    </xf>
    <xf numFmtId="2" fontId="11" fillId="0" borderId="48" xfId="57" applyNumberFormat="1" applyFont="1" applyBorder="1" applyAlignment="1">
      <alignment horizontal="center" vertical="center" wrapText="1"/>
      <protection/>
    </xf>
    <xf numFmtId="0" fontId="11" fillId="0" borderId="48" xfId="57" applyFont="1" applyBorder="1" applyAlignment="1">
      <alignment horizontal="center" vertical="center" wrapText="1"/>
      <protection/>
    </xf>
    <xf numFmtId="0" fontId="70" fillId="0" borderId="48" xfId="57" applyFont="1" applyBorder="1" applyAlignment="1">
      <alignment horizontal="center" vertical="center" wrapText="1"/>
      <protection/>
    </xf>
    <xf numFmtId="9" fontId="13" fillId="0" borderId="49" xfId="57" applyNumberFormat="1" applyFont="1" applyBorder="1" applyAlignment="1">
      <alignment horizontal="center" vertical="center" wrapText="1"/>
      <protection/>
    </xf>
    <xf numFmtId="0" fontId="13" fillId="0" borderId="50" xfId="57" applyFont="1" applyBorder="1" applyAlignment="1">
      <alignment horizontal="center" vertical="center" wrapText="1"/>
      <protection/>
    </xf>
    <xf numFmtId="43" fontId="13" fillId="0" borderId="51" xfId="57" applyNumberFormat="1" applyFont="1" applyBorder="1" applyAlignment="1">
      <alignment horizontal="center" vertical="center" wrapText="1"/>
      <protection/>
    </xf>
    <xf numFmtId="0" fontId="13" fillId="0" borderId="52" xfId="57" applyFont="1" applyBorder="1" applyAlignment="1">
      <alignment horizontal="center" vertical="center" wrapText="1"/>
      <protection/>
    </xf>
    <xf numFmtId="0" fontId="0" fillId="0" borderId="53" xfId="0" applyBorder="1" applyAlignment="1">
      <alignment/>
    </xf>
    <xf numFmtId="0" fontId="0" fillId="0" borderId="54" xfId="0" applyBorder="1" applyAlignment="1">
      <alignment/>
    </xf>
    <xf numFmtId="0" fontId="0" fillId="0" borderId="55" xfId="0" applyBorder="1" applyAlignment="1">
      <alignment/>
    </xf>
    <xf numFmtId="0" fontId="0" fillId="0" borderId="56" xfId="0" applyBorder="1" applyAlignment="1">
      <alignment/>
    </xf>
    <xf numFmtId="0" fontId="0" fillId="0" borderId="0" xfId="0" applyBorder="1" applyAlignment="1">
      <alignment/>
    </xf>
    <xf numFmtId="0" fontId="0" fillId="0" borderId="57" xfId="0" applyBorder="1" applyAlignment="1">
      <alignment/>
    </xf>
    <xf numFmtId="0" fontId="0" fillId="0" borderId="58" xfId="0" applyBorder="1" applyAlignment="1">
      <alignment/>
    </xf>
    <xf numFmtId="0" fontId="0" fillId="0" borderId="59" xfId="0" applyBorder="1" applyAlignment="1">
      <alignment/>
    </xf>
    <xf numFmtId="0" fontId="0" fillId="0" borderId="60" xfId="0" applyBorder="1" applyAlignment="1">
      <alignment/>
    </xf>
    <xf numFmtId="171" fontId="68" fillId="0" borderId="34" xfId="0" applyNumberFormat="1" applyFont="1" applyBorder="1" applyAlignment="1">
      <alignment/>
    </xf>
    <xf numFmtId="171" fontId="68" fillId="0" borderId="19" xfId="0" applyNumberFormat="1" applyFont="1" applyBorder="1" applyAlignment="1">
      <alignment/>
    </xf>
    <xf numFmtId="0" fontId="4" fillId="0" borderId="22" xfId="0" applyFont="1" applyBorder="1" applyAlignment="1">
      <alignment horizontal="center" vertical="center" wrapText="1"/>
    </xf>
    <xf numFmtId="0" fontId="65" fillId="0" borderId="35" xfId="0" applyFont="1" applyBorder="1" applyAlignment="1">
      <alignment/>
    </xf>
    <xf numFmtId="43" fontId="68" fillId="0" borderId="34" xfId="0" applyNumberFormat="1" applyFont="1" applyBorder="1" applyAlignment="1">
      <alignment/>
    </xf>
    <xf numFmtId="43" fontId="71" fillId="0" borderId="34" xfId="0" applyNumberFormat="1" applyFont="1" applyBorder="1" applyAlignment="1">
      <alignment/>
    </xf>
    <xf numFmtId="0" fontId="5" fillId="0" borderId="28" xfId="0" applyFont="1" applyBorder="1" applyAlignment="1">
      <alignment horizontal="center"/>
    </xf>
    <xf numFmtId="0" fontId="5" fillId="0" borderId="29" xfId="0" applyFont="1" applyBorder="1" applyAlignment="1">
      <alignment horizontal="center" vertical="center" wrapText="1"/>
    </xf>
    <xf numFmtId="0" fontId="5" fillId="0" borderId="28" xfId="0" applyFont="1" applyBorder="1" applyAlignment="1">
      <alignment horizontal="center" vertical="center" wrapText="1"/>
    </xf>
    <xf numFmtId="43" fontId="67" fillId="0" borderId="26" xfId="42" applyNumberFormat="1" applyFont="1" applyBorder="1" applyAlignment="1">
      <alignment vertical="top" wrapText="1"/>
    </xf>
    <xf numFmtId="2" fontId="67" fillId="0" borderId="26" xfId="0" applyNumberFormat="1" applyFont="1" applyBorder="1" applyAlignment="1">
      <alignment horizontal="center" vertical="center" wrapText="1"/>
    </xf>
    <xf numFmtId="43" fontId="6" fillId="0" borderId="32" xfId="0" applyNumberFormat="1" applyFont="1" applyBorder="1" applyAlignment="1">
      <alignment vertical="center" wrapText="1"/>
    </xf>
    <xf numFmtId="43" fontId="67" fillId="0" borderId="29" xfId="42" applyNumberFormat="1" applyFont="1" applyBorder="1" applyAlignment="1">
      <alignment vertical="top" wrapText="1"/>
    </xf>
    <xf numFmtId="0" fontId="4" fillId="0" borderId="29" xfId="0" applyFont="1" applyBorder="1" applyAlignment="1">
      <alignment horizontal="center" vertical="top"/>
    </xf>
    <xf numFmtId="0" fontId="5" fillId="0" borderId="23" xfId="0" applyFont="1" applyBorder="1" applyAlignment="1">
      <alignment horizontal="center" vertical="top"/>
    </xf>
    <xf numFmtId="0" fontId="5" fillId="0" borderId="26" xfId="0" applyFont="1" applyBorder="1" applyAlignment="1">
      <alignment horizontal="center" vertical="top"/>
    </xf>
    <xf numFmtId="0" fontId="5" fillId="0" borderId="32" xfId="0" applyFont="1" applyBorder="1" applyAlignment="1">
      <alignment horizontal="center" vertical="top"/>
    </xf>
    <xf numFmtId="0" fontId="4" fillId="0" borderId="28" xfId="0" applyFont="1" applyBorder="1" applyAlignment="1">
      <alignment horizontal="center"/>
    </xf>
    <xf numFmtId="0" fontId="4" fillId="0" borderId="61" xfId="0" applyFont="1" applyBorder="1" applyAlignment="1">
      <alignment horizontal="center" vertical="center" wrapText="1"/>
    </xf>
    <xf numFmtId="43" fontId="67" fillId="0" borderId="25" xfId="42" applyNumberFormat="1" applyFont="1" applyBorder="1" applyAlignment="1">
      <alignment vertical="top" wrapText="1"/>
    </xf>
    <xf numFmtId="0" fontId="4" fillId="0" borderId="24" xfId="0" applyFont="1" applyBorder="1" applyAlignment="1">
      <alignment horizontal="center" vertical="top"/>
    </xf>
    <xf numFmtId="0" fontId="4" fillId="0" borderId="24" xfId="0" applyFont="1" applyBorder="1" applyAlignment="1">
      <alignment horizontal="center" vertical="top" wrapText="1"/>
    </xf>
    <xf numFmtId="0" fontId="4" fillId="0" borderId="20" xfId="0" applyFont="1" applyBorder="1" applyAlignment="1">
      <alignment horizontal="center" vertical="top"/>
    </xf>
    <xf numFmtId="43" fontId="68" fillId="0" borderId="34" xfId="0" applyNumberFormat="1" applyFont="1" applyBorder="1" applyAlignment="1">
      <alignment vertical="top"/>
    </xf>
    <xf numFmtId="0" fontId="68" fillId="0" borderId="34" xfId="0" applyFont="1" applyBorder="1" applyAlignment="1">
      <alignment vertical="top"/>
    </xf>
    <xf numFmtId="0" fontId="68" fillId="0" borderId="19" xfId="0" applyFont="1" applyBorder="1" applyAlignment="1">
      <alignment horizontal="center" vertical="top"/>
    </xf>
    <xf numFmtId="171" fontId="68" fillId="0" borderId="19" xfId="0" applyNumberFormat="1" applyFont="1" applyBorder="1" applyAlignment="1">
      <alignment vertical="top"/>
    </xf>
    <xf numFmtId="0" fontId="6" fillId="0" borderId="62" xfId="0" applyFont="1" applyBorder="1" applyAlignment="1">
      <alignment horizontal="center" vertical="center" wrapText="1"/>
    </xf>
    <xf numFmtId="0" fontId="5" fillId="0" borderId="28" xfId="0" applyFont="1" applyBorder="1" applyAlignment="1">
      <alignment horizontal="center" vertical="center"/>
    </xf>
    <xf numFmtId="0" fontId="0" fillId="0" borderId="56" xfId="0" applyBorder="1" applyAlignment="1">
      <alignment/>
    </xf>
    <xf numFmtId="0" fontId="0" fillId="0" borderId="57" xfId="0" applyBorder="1" applyAlignment="1">
      <alignment horizontal="center"/>
    </xf>
    <xf numFmtId="43" fontId="72" fillId="0" borderId="20" xfId="42" applyNumberFormat="1" applyFont="1" applyBorder="1" applyAlignment="1">
      <alignment horizontal="center" vertical="center" wrapText="1"/>
    </xf>
    <xf numFmtId="0" fontId="65" fillId="0" borderId="63" xfId="0" applyFont="1" applyBorder="1" applyAlignment="1">
      <alignment/>
    </xf>
    <xf numFmtId="0" fontId="0" fillId="0" borderId="40" xfId="0" applyBorder="1" applyAlignment="1">
      <alignment/>
    </xf>
    <xf numFmtId="0" fontId="0" fillId="0" borderId="39" xfId="0" applyBorder="1" applyAlignment="1">
      <alignment/>
    </xf>
    <xf numFmtId="0" fontId="0" fillId="0" borderId="64" xfId="0" applyBorder="1" applyAlignment="1">
      <alignment/>
    </xf>
    <xf numFmtId="0" fontId="0" fillId="0" borderId="65" xfId="0" applyBorder="1" applyAlignment="1">
      <alignment/>
    </xf>
    <xf numFmtId="0" fontId="73" fillId="0" borderId="0" xfId="0" applyFont="1" applyAlignment="1">
      <alignment/>
    </xf>
    <xf numFmtId="0" fontId="73" fillId="0" borderId="40" xfId="0" applyFont="1" applyBorder="1" applyAlignment="1">
      <alignment/>
    </xf>
    <xf numFmtId="0" fontId="73" fillId="0" borderId="39" xfId="0" applyFont="1" applyBorder="1" applyAlignment="1">
      <alignment/>
    </xf>
    <xf numFmtId="0" fontId="73" fillId="0" borderId="64" xfId="0" applyFont="1" applyBorder="1" applyAlignment="1">
      <alignment/>
    </xf>
    <xf numFmtId="0" fontId="73" fillId="0" borderId="65" xfId="0" applyFont="1" applyBorder="1" applyAlignment="1">
      <alignment/>
    </xf>
    <xf numFmtId="0" fontId="73" fillId="0" borderId="38" xfId="0" applyFont="1" applyBorder="1" applyAlignment="1">
      <alignment/>
    </xf>
    <xf numFmtId="0" fontId="65" fillId="0" borderId="0" xfId="0" applyFont="1" applyAlignment="1">
      <alignment/>
    </xf>
    <xf numFmtId="0" fontId="74" fillId="0" borderId="63" xfId="0" applyFont="1" applyBorder="1" applyAlignment="1">
      <alignment horizontal="center"/>
    </xf>
    <xf numFmtId="0" fontId="73" fillId="0" borderId="56" xfId="0" applyFont="1" applyBorder="1" applyAlignment="1">
      <alignment horizontal="center"/>
    </xf>
    <xf numFmtId="0" fontId="73" fillId="0" borderId="57" xfId="0" applyFont="1" applyBorder="1" applyAlignment="1">
      <alignment horizontal="center"/>
    </xf>
    <xf numFmtId="0" fontId="73" fillId="0" borderId="0" xfId="0" applyFont="1" applyAlignment="1">
      <alignment horizontal="center"/>
    </xf>
    <xf numFmtId="1" fontId="73" fillId="0" borderId="56" xfId="0" applyNumberFormat="1" applyFont="1" applyBorder="1" applyAlignment="1">
      <alignment horizontal="center"/>
    </xf>
    <xf numFmtId="2" fontId="73" fillId="0" borderId="56" xfId="0" applyNumberFormat="1" applyFont="1" applyBorder="1" applyAlignment="1">
      <alignment horizontal="center"/>
    </xf>
    <xf numFmtId="1" fontId="73" fillId="0" borderId="57" xfId="0" applyNumberFormat="1" applyFont="1" applyBorder="1" applyAlignment="1">
      <alignment horizontal="center"/>
    </xf>
    <xf numFmtId="0" fontId="0" fillId="0" borderId="56" xfId="0" applyBorder="1" applyAlignment="1">
      <alignment horizontal="center"/>
    </xf>
    <xf numFmtId="1" fontId="0" fillId="0" borderId="56" xfId="0" applyNumberFormat="1" applyBorder="1" applyAlignment="1">
      <alignment horizontal="center"/>
    </xf>
    <xf numFmtId="2" fontId="0" fillId="0" borderId="56" xfId="0" applyNumberFormat="1" applyBorder="1" applyAlignment="1">
      <alignment horizontal="center"/>
    </xf>
    <xf numFmtId="1" fontId="0" fillId="0" borderId="57" xfId="0" applyNumberFormat="1" applyBorder="1" applyAlignment="1">
      <alignment horizontal="center"/>
    </xf>
    <xf numFmtId="0" fontId="3" fillId="0" borderId="0" xfId="0" applyFont="1" applyAlignment="1">
      <alignment horizontal="center"/>
    </xf>
    <xf numFmtId="0" fontId="0" fillId="0" borderId="64" xfId="0" applyBorder="1" applyAlignment="1">
      <alignment horizontal="center"/>
    </xf>
    <xf numFmtId="0" fontId="0" fillId="0" borderId="65" xfId="0" applyBorder="1" applyAlignment="1">
      <alignment horizontal="center"/>
    </xf>
    <xf numFmtId="0" fontId="0" fillId="0" borderId="57" xfId="0" applyBorder="1" applyAlignment="1">
      <alignment horizontal="center"/>
    </xf>
    <xf numFmtId="0" fontId="4" fillId="0" borderId="24" xfId="0" applyFont="1" applyBorder="1" applyAlignment="1">
      <alignment horizontal="left" vertical="center" wrapText="1"/>
    </xf>
    <xf numFmtId="0" fontId="4" fillId="0" borderId="27" xfId="0" applyFont="1" applyBorder="1" applyAlignment="1">
      <alignment horizontal="left" vertical="center" wrapText="1"/>
    </xf>
    <xf numFmtId="0" fontId="4" fillId="0" borderId="24" xfId="0" applyFont="1" applyBorder="1" applyAlignment="1" quotePrefix="1">
      <alignment horizontal="left" vertical="center" wrapText="1"/>
    </xf>
    <xf numFmtId="0" fontId="0" fillId="0" borderId="0" xfId="0" applyAlignment="1">
      <alignment horizontal="center"/>
    </xf>
    <xf numFmtId="0" fontId="75" fillId="0" borderId="19" xfId="0" applyFont="1" applyBorder="1" applyAlignment="1">
      <alignment horizontal="center" vertical="top"/>
    </xf>
    <xf numFmtId="0" fontId="67" fillId="0" borderId="24" xfId="0" applyFont="1" applyBorder="1" applyAlignment="1">
      <alignment horizontal="center" vertical="center"/>
    </xf>
    <xf numFmtId="0" fontId="67" fillId="0" borderId="20" xfId="0" applyFont="1" applyBorder="1" applyAlignment="1">
      <alignment horizontal="center" vertical="center" wrapText="1"/>
    </xf>
    <xf numFmtId="0" fontId="67" fillId="0" borderId="26" xfId="0" applyFont="1" applyBorder="1" applyAlignment="1">
      <alignment horizontal="center" vertical="center"/>
    </xf>
    <xf numFmtId="0" fontId="67" fillId="0" borderId="24" xfId="0" applyFont="1" applyBorder="1" applyAlignment="1">
      <alignment horizontal="center" vertical="center" wrapText="1"/>
    </xf>
    <xf numFmtId="0" fontId="67" fillId="0" borderId="20" xfId="0" applyFont="1" applyBorder="1" applyAlignment="1">
      <alignment horizontal="center" vertical="center"/>
    </xf>
    <xf numFmtId="41" fontId="67" fillId="0" borderId="20" xfId="0" applyNumberFormat="1" applyFont="1" applyBorder="1" applyAlignment="1">
      <alignment horizontal="center" vertical="center"/>
    </xf>
    <xf numFmtId="43" fontId="4" fillId="0" borderId="20" xfId="42" applyNumberFormat="1" applyFont="1" applyBorder="1" applyAlignment="1">
      <alignment vertical="top" wrapText="1"/>
    </xf>
    <xf numFmtId="43" fontId="4" fillId="0" borderId="25" xfId="42" applyNumberFormat="1" applyFont="1" applyBorder="1" applyAlignment="1">
      <alignment horizontal="center" vertical="center" wrapText="1"/>
    </xf>
    <xf numFmtId="43" fontId="4" fillId="0" borderId="20" xfId="42" applyNumberFormat="1" applyFont="1" applyBorder="1" applyAlignment="1">
      <alignment horizontal="center" vertical="center" wrapText="1"/>
    </xf>
    <xf numFmtId="43" fontId="4" fillId="0" borderId="20" xfId="42" applyNumberFormat="1" applyFont="1" applyBorder="1" applyAlignment="1">
      <alignment horizontal="center" vertical="top" wrapText="1"/>
    </xf>
    <xf numFmtId="0" fontId="65" fillId="0" borderId="40" xfId="0" applyFont="1" applyBorder="1" applyAlignment="1">
      <alignment/>
    </xf>
    <xf numFmtId="0" fontId="6" fillId="0" borderId="27" xfId="0" applyFont="1" applyBorder="1" applyAlignment="1">
      <alignment horizontal="center" vertical="top" wrapText="1"/>
    </xf>
    <xf numFmtId="43" fontId="6" fillId="0" borderId="20" xfId="42" applyNumberFormat="1" applyFont="1" applyBorder="1" applyAlignment="1">
      <alignment vertical="top" wrapText="1"/>
    </xf>
    <xf numFmtId="0" fontId="3" fillId="0" borderId="28" xfId="0" applyFont="1" applyBorder="1" applyAlignment="1">
      <alignment vertical="center"/>
    </xf>
    <xf numFmtId="0" fontId="3" fillId="0" borderId="61" xfId="0" applyFont="1" applyBorder="1" applyAlignment="1">
      <alignment vertical="center"/>
    </xf>
    <xf numFmtId="0" fontId="3" fillId="0" borderId="25" xfId="0" applyFont="1" applyBorder="1" applyAlignment="1">
      <alignment vertical="center"/>
    </xf>
    <xf numFmtId="0" fontId="3" fillId="0" borderId="29" xfId="0" applyFont="1" applyBorder="1" applyAlignment="1">
      <alignment vertical="center"/>
    </xf>
    <xf numFmtId="41" fontId="4" fillId="0" borderId="29" xfId="0" applyNumberFormat="1" applyFont="1" applyBorder="1" applyAlignment="1">
      <alignment horizontal="center" vertical="center"/>
    </xf>
    <xf numFmtId="0" fontId="3" fillId="0" borderId="66" xfId="0" applyFont="1" applyBorder="1" applyAlignment="1">
      <alignment horizontal="center" vertical="center" wrapText="1"/>
    </xf>
    <xf numFmtId="0" fontId="5" fillId="0" borderId="34" xfId="0" applyFont="1" applyBorder="1" applyAlignment="1">
      <alignment horizontal="center" vertical="top"/>
    </xf>
    <xf numFmtId="43" fontId="6" fillId="0" borderId="25" xfId="42" applyNumberFormat="1" applyFont="1" applyBorder="1" applyAlignment="1">
      <alignment vertical="top" wrapText="1"/>
    </xf>
    <xf numFmtId="43" fontId="6" fillId="0" borderId="25" xfId="42" applyNumberFormat="1" applyFont="1" applyBorder="1" applyAlignment="1">
      <alignment horizontal="center" vertical="top" wrapText="1"/>
    </xf>
    <xf numFmtId="0" fontId="3" fillId="0" borderId="36" xfId="0" applyFont="1" applyBorder="1" applyAlignment="1">
      <alignment horizontal="center" vertical="top"/>
    </xf>
    <xf numFmtId="41" fontId="6" fillId="0" borderId="18" xfId="0" applyNumberFormat="1" applyFont="1" applyBorder="1" applyAlignment="1">
      <alignment horizontal="center" vertical="center"/>
    </xf>
    <xf numFmtId="171" fontId="6" fillId="0" borderId="30" xfId="42" applyNumberFormat="1" applyFont="1" applyBorder="1" applyAlignment="1">
      <alignment horizontal="center" vertical="top" wrapText="1"/>
    </xf>
    <xf numFmtId="0" fontId="65" fillId="0" borderId="44" xfId="0" applyFont="1" applyBorder="1" applyAlignment="1">
      <alignment/>
    </xf>
    <xf numFmtId="0" fontId="65" fillId="0" borderId="43" xfId="0" applyFont="1" applyBorder="1" applyAlignment="1">
      <alignment/>
    </xf>
    <xf numFmtId="0" fontId="0" fillId="0" borderId="19" xfId="0" applyBorder="1" applyAlignment="1">
      <alignment/>
    </xf>
    <xf numFmtId="0" fontId="0" fillId="0" borderId="19" xfId="0" applyBorder="1" applyAlignment="1">
      <alignment horizontal="center"/>
    </xf>
    <xf numFmtId="0" fontId="65" fillId="0" borderId="19" xfId="0" applyFont="1" applyBorder="1" applyAlignment="1">
      <alignment/>
    </xf>
    <xf numFmtId="1" fontId="0" fillId="0" borderId="19" xfId="0" applyNumberFormat="1" applyBorder="1" applyAlignment="1">
      <alignment horizontal="center"/>
    </xf>
    <xf numFmtId="2" fontId="0" fillId="0" borderId="19" xfId="0" applyNumberFormat="1" applyBorder="1" applyAlignment="1">
      <alignment horizontal="center"/>
    </xf>
    <xf numFmtId="0" fontId="0" fillId="0" borderId="57" xfId="0" applyBorder="1" applyAlignment="1">
      <alignment horizontal="center"/>
    </xf>
    <xf numFmtId="0" fontId="4" fillId="0" borderId="19" xfId="0" applyFont="1" applyBorder="1" applyAlignment="1">
      <alignment horizontal="left" vertical="top" wrapText="1"/>
    </xf>
    <xf numFmtId="0" fontId="4" fillId="0" borderId="19" xfId="0" applyFont="1" applyBorder="1" applyAlignment="1">
      <alignment horizontal="left" vertical="center" wrapText="1"/>
    </xf>
    <xf numFmtId="43" fontId="4" fillId="0" borderId="19" xfId="42" applyNumberFormat="1" applyFont="1" applyBorder="1" applyAlignment="1">
      <alignment horizontal="center" vertical="top" wrapText="1"/>
    </xf>
    <xf numFmtId="0" fontId="6" fillId="0" borderId="34" xfId="0" applyFont="1" applyBorder="1" applyAlignment="1">
      <alignment horizontal="center" vertical="top" wrapText="1"/>
    </xf>
    <xf numFmtId="43" fontId="6" fillId="0" borderId="34" xfId="42" applyNumberFormat="1" applyFont="1" applyBorder="1" applyAlignment="1">
      <alignment vertical="top" wrapText="1"/>
    </xf>
    <xf numFmtId="0" fontId="6" fillId="0" borderId="36" xfId="0" applyFont="1" applyBorder="1" applyAlignment="1">
      <alignment horizontal="center" vertical="top" wrapText="1"/>
    </xf>
    <xf numFmtId="0" fontId="76" fillId="0" borderId="19" xfId="0" applyFont="1" applyBorder="1" applyAlignment="1">
      <alignment horizontal="left" vertical="top" wrapText="1" shrinkToFit="1"/>
    </xf>
    <xf numFmtId="0" fontId="6" fillId="0" borderId="67" xfId="0" applyFont="1" applyBorder="1" applyAlignment="1">
      <alignment horizontal="center" vertical="top" wrapText="1"/>
    </xf>
    <xf numFmtId="0" fontId="6" fillId="0" borderId="36" xfId="0" applyFont="1" applyBorder="1" applyAlignment="1">
      <alignment horizontal="center" vertical="center" wrapText="1"/>
    </xf>
    <xf numFmtId="0" fontId="65" fillId="0" borderId="68" xfId="0" applyFont="1" applyBorder="1" applyAlignment="1">
      <alignment horizontal="center"/>
    </xf>
    <xf numFmtId="0" fontId="65" fillId="0" borderId="35" xfId="0" applyFont="1" applyBorder="1" applyAlignment="1">
      <alignment horizontal="center"/>
    </xf>
    <xf numFmtId="0" fontId="6" fillId="0" borderId="19" xfId="0" applyFont="1" applyBorder="1" applyAlignment="1">
      <alignment horizontal="center" vertical="top" wrapText="1"/>
    </xf>
    <xf numFmtId="0" fontId="6" fillId="0" borderId="19" xfId="0" applyFont="1" applyBorder="1" applyAlignment="1">
      <alignment horizontal="left" vertical="center" wrapText="1"/>
    </xf>
    <xf numFmtId="0" fontId="6" fillId="0" borderId="19" xfId="0" applyFont="1" applyBorder="1" applyAlignment="1">
      <alignment horizontal="left" vertical="top" wrapText="1"/>
    </xf>
    <xf numFmtId="0" fontId="2" fillId="0" borderId="59" xfId="0" applyFont="1" applyBorder="1" applyAlignment="1">
      <alignment/>
    </xf>
    <xf numFmtId="0" fontId="68" fillId="0" borderId="36" xfId="0" applyFont="1" applyBorder="1" applyAlignment="1">
      <alignment/>
    </xf>
    <xf numFmtId="0" fontId="16" fillId="0" borderId="36" xfId="0" applyFont="1" applyBorder="1" applyAlignment="1">
      <alignment horizontal="center" vertical="top" wrapText="1"/>
    </xf>
    <xf numFmtId="171" fontId="16" fillId="0" borderId="36" xfId="42" applyNumberFormat="1" applyFont="1" applyBorder="1" applyAlignment="1">
      <alignment vertical="top" wrapText="1"/>
    </xf>
    <xf numFmtId="0" fontId="16" fillId="0" borderId="66" xfId="0" applyFont="1" applyBorder="1" applyAlignment="1">
      <alignment horizontal="center" vertical="center" wrapText="1"/>
    </xf>
    <xf numFmtId="41" fontId="16" fillId="0" borderId="18" xfId="0" applyNumberFormat="1" applyFont="1" applyBorder="1" applyAlignment="1">
      <alignment horizontal="center" vertical="center"/>
    </xf>
    <xf numFmtId="171" fontId="16" fillId="0" borderId="69" xfId="42" applyNumberFormat="1" applyFont="1" applyBorder="1" applyAlignment="1">
      <alignment vertical="top" wrapText="1"/>
    </xf>
    <xf numFmtId="0" fontId="65" fillId="0" borderId="70" xfId="0" applyFont="1" applyBorder="1" applyAlignment="1">
      <alignment horizontal="center"/>
    </xf>
    <xf numFmtId="0" fontId="65" fillId="0" borderId="71" xfId="0" applyFont="1" applyBorder="1" applyAlignment="1">
      <alignment horizontal="center"/>
    </xf>
    <xf numFmtId="0" fontId="65" fillId="0" borderId="68" xfId="0" applyFont="1" applyBorder="1" applyAlignment="1">
      <alignment horizontal="center"/>
    </xf>
    <xf numFmtId="0" fontId="65" fillId="0" borderId="35" xfId="0" applyFont="1" applyBorder="1" applyAlignment="1">
      <alignment horizontal="center"/>
    </xf>
    <xf numFmtId="0" fontId="68" fillId="0" borderId="34" xfId="0" applyFont="1" applyBorder="1" applyAlignment="1">
      <alignment horizontal="center"/>
    </xf>
    <xf numFmtId="0" fontId="69" fillId="0" borderId="58" xfId="0" applyFont="1" applyBorder="1" applyAlignment="1">
      <alignment horizontal="center"/>
    </xf>
    <xf numFmtId="41" fontId="4" fillId="0" borderId="26" xfId="0" applyNumberFormat="1" applyFont="1" applyBorder="1" applyAlignment="1" quotePrefix="1">
      <alignment horizontal="center" vertical="center"/>
    </xf>
    <xf numFmtId="0" fontId="77" fillId="0" borderId="19" xfId="0" applyFont="1" applyBorder="1" applyAlignment="1">
      <alignment horizontal="center" vertical="top"/>
    </xf>
    <xf numFmtId="0" fontId="78" fillId="0" borderId="26" xfId="0" applyFont="1" applyBorder="1" applyAlignment="1">
      <alignment horizontal="center" vertical="top"/>
    </xf>
    <xf numFmtId="0" fontId="16" fillId="0" borderId="66" xfId="0" applyFont="1" applyBorder="1" applyAlignment="1">
      <alignment horizontal="center" vertical="top"/>
    </xf>
    <xf numFmtId="0" fontId="5" fillId="0" borderId="61" xfId="0" applyFont="1" applyBorder="1" applyAlignment="1">
      <alignment horizontal="center"/>
    </xf>
    <xf numFmtId="171" fontId="16" fillId="0" borderId="71" xfId="42" applyNumberFormat="1" applyFont="1" applyBorder="1" applyAlignment="1">
      <alignment vertical="top" wrapText="1"/>
    </xf>
    <xf numFmtId="43" fontId="6" fillId="0" borderId="70" xfId="42" applyNumberFormat="1" applyFont="1" applyBorder="1" applyAlignment="1">
      <alignment vertical="top" wrapText="1"/>
    </xf>
    <xf numFmtId="171" fontId="16" fillId="0" borderId="32" xfId="42" applyNumberFormat="1" applyFont="1" applyBorder="1" applyAlignment="1">
      <alignment vertical="top" wrapText="1"/>
    </xf>
    <xf numFmtId="43" fontId="6" fillId="0" borderId="18" xfId="42" applyNumberFormat="1" applyFont="1" applyBorder="1" applyAlignment="1">
      <alignment horizontal="center" vertical="top" wrapText="1"/>
    </xf>
    <xf numFmtId="0" fontId="6" fillId="0" borderId="70" xfId="0" applyFont="1" applyBorder="1" applyAlignment="1">
      <alignment horizontal="center" vertical="top" wrapText="1"/>
    </xf>
    <xf numFmtId="0" fontId="6" fillId="0" borderId="61" xfId="0" applyFont="1" applyBorder="1" applyAlignment="1">
      <alignment horizontal="center" vertical="top" wrapText="1"/>
    </xf>
    <xf numFmtId="43" fontId="71" fillId="0" borderId="70" xfId="0" applyNumberFormat="1" applyFont="1" applyBorder="1" applyAlignment="1">
      <alignment/>
    </xf>
    <xf numFmtId="43" fontId="71" fillId="0" borderId="70" xfId="0" applyNumberFormat="1" applyFont="1" applyBorder="1" applyAlignment="1">
      <alignment vertical="top"/>
    </xf>
    <xf numFmtId="0" fontId="68" fillId="0" borderId="67" xfId="0" applyFont="1" applyBorder="1" applyAlignment="1">
      <alignment/>
    </xf>
    <xf numFmtId="0" fontId="68" fillId="0" borderId="71" xfId="0" applyFont="1" applyBorder="1" applyAlignment="1">
      <alignment/>
    </xf>
    <xf numFmtId="0" fontId="0" fillId="0" borderId="12" xfId="0" applyBorder="1" applyAlignment="1">
      <alignment/>
    </xf>
    <xf numFmtId="0" fontId="65" fillId="0" borderId="19" xfId="0" applyFont="1" applyFill="1" applyBorder="1" applyAlignment="1">
      <alignment horizontal="center"/>
    </xf>
    <xf numFmtId="0" fontId="0" fillId="0" borderId="19" xfId="0" applyFont="1" applyBorder="1" applyAlignment="1">
      <alignment horizontal="center"/>
    </xf>
    <xf numFmtId="1" fontId="68" fillId="0" borderId="19" xfId="0" applyNumberFormat="1" applyFont="1" applyBorder="1" applyAlignment="1">
      <alignment horizontal="center"/>
    </xf>
    <xf numFmtId="0" fontId="4" fillId="0" borderId="72" xfId="0" applyFont="1" applyBorder="1" applyAlignment="1">
      <alignment horizontal="center" vertical="center" wrapText="1"/>
    </xf>
    <xf numFmtId="0" fontId="4" fillId="0" borderId="27" xfId="0" applyFont="1" applyBorder="1" applyAlignment="1">
      <alignment horizontal="center" vertical="top" wrapText="1"/>
    </xf>
    <xf numFmtId="0" fontId="4" fillId="0" borderId="61" xfId="0" applyFont="1" applyBorder="1" applyAlignment="1">
      <alignment horizontal="center" vertical="top" wrapText="1"/>
    </xf>
    <xf numFmtId="0" fontId="4" fillId="0" borderId="27" xfId="0" applyFont="1" applyBorder="1" applyAlignment="1">
      <alignment horizontal="center" vertical="center" wrapText="1"/>
    </xf>
    <xf numFmtId="0" fontId="69" fillId="0" borderId="73" xfId="0" applyFont="1" applyBorder="1" applyAlignment="1">
      <alignment horizontal="center"/>
    </xf>
    <xf numFmtId="171" fontId="68" fillId="0" borderId="74" xfId="0" applyNumberFormat="1" applyFont="1" applyBorder="1" applyAlignment="1">
      <alignment/>
    </xf>
    <xf numFmtId="171" fontId="68" fillId="0" borderId="75" xfId="0" applyNumberFormat="1" applyFont="1" applyBorder="1" applyAlignment="1">
      <alignment/>
    </xf>
    <xf numFmtId="41" fontId="4" fillId="0" borderId="19" xfId="0" applyNumberFormat="1" applyFont="1" applyBorder="1" applyAlignment="1" quotePrefix="1">
      <alignment horizontal="center" vertical="center"/>
    </xf>
    <xf numFmtId="0" fontId="4" fillId="0" borderId="19" xfId="0" applyFont="1" applyBorder="1" applyAlignment="1">
      <alignment horizontal="center" vertical="center"/>
    </xf>
    <xf numFmtId="41" fontId="4" fillId="0" borderId="19" xfId="0" applyNumberFormat="1" applyFont="1" applyBorder="1" applyAlignment="1">
      <alignment horizontal="center" vertical="center"/>
    </xf>
    <xf numFmtId="0" fontId="4" fillId="0" borderId="34" xfId="0" applyFont="1" applyBorder="1" applyAlignment="1">
      <alignment horizontal="center" vertical="center" wrapText="1"/>
    </xf>
    <xf numFmtId="0" fontId="6" fillId="0" borderId="34"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27" xfId="0" applyFont="1" applyBorder="1" applyAlignment="1">
      <alignment horizontal="center" vertical="center"/>
    </xf>
    <xf numFmtId="0" fontId="5" fillId="0" borderId="25" xfId="0" applyFont="1" applyBorder="1" applyAlignment="1">
      <alignment horizontal="center" vertical="center"/>
    </xf>
    <xf numFmtId="0" fontId="5" fillId="0" borderId="20" xfId="0" applyFont="1" applyBorder="1" applyAlignment="1">
      <alignment horizontal="center" vertical="center"/>
    </xf>
    <xf numFmtId="0" fontId="5" fillId="0" borderId="20" xfId="0" applyFont="1" applyBorder="1" applyAlignment="1">
      <alignment horizontal="center" vertical="top"/>
    </xf>
    <xf numFmtId="0" fontId="5" fillId="0" borderId="27" xfId="0" applyFont="1" applyBorder="1" applyAlignment="1">
      <alignment horizontal="center" vertical="center" wrapText="1"/>
    </xf>
    <xf numFmtId="0" fontId="5" fillId="0" borderId="61" xfId="0" applyFont="1" applyBorder="1" applyAlignment="1">
      <alignment horizontal="center" vertical="center"/>
    </xf>
    <xf numFmtId="0" fontId="5" fillId="0" borderId="27" xfId="0" applyFont="1" applyBorder="1" applyAlignment="1">
      <alignment horizontal="center" vertical="top"/>
    </xf>
    <xf numFmtId="1" fontId="0" fillId="0" borderId="19" xfId="0" applyNumberFormat="1" applyBorder="1" applyAlignment="1">
      <alignment/>
    </xf>
    <xf numFmtId="0" fontId="5" fillId="0" borderId="29" xfId="0" applyFont="1" applyBorder="1" applyAlignment="1">
      <alignment horizontal="center" vertical="top"/>
    </xf>
    <xf numFmtId="0" fontId="79" fillId="0" borderId="19" xfId="0" applyFont="1" applyBorder="1" applyAlignment="1">
      <alignment horizontal="left" vertical="top" wrapText="1"/>
    </xf>
    <xf numFmtId="0" fontId="79" fillId="0" borderId="19" xfId="0" applyFont="1" applyBorder="1" applyAlignment="1">
      <alignment horizontal="left" vertical="center" wrapText="1"/>
    </xf>
    <xf numFmtId="0" fontId="80" fillId="0" borderId="19" xfId="0" applyFont="1" applyBorder="1" applyAlignment="1">
      <alignment horizontal="center" vertical="top"/>
    </xf>
    <xf numFmtId="0" fontId="81" fillId="0" borderId="26" xfId="0" applyFont="1" applyBorder="1" applyAlignment="1">
      <alignment horizontal="center" vertical="top"/>
    </xf>
    <xf numFmtId="0" fontId="78" fillId="0" borderId="26" xfId="0" applyFont="1" applyBorder="1" applyAlignment="1" quotePrefix="1">
      <alignment horizontal="center" vertical="top"/>
    </xf>
    <xf numFmtId="171" fontId="6" fillId="0" borderId="30" xfId="42" applyNumberFormat="1" applyFont="1" applyBorder="1" applyAlignment="1">
      <alignment horizontal="center" vertical="center" wrapText="1"/>
    </xf>
    <xf numFmtId="0" fontId="5" fillId="0" borderId="0" xfId="0" applyFont="1" applyAlignment="1">
      <alignment horizontal="center"/>
    </xf>
    <xf numFmtId="0" fontId="65" fillId="0" borderId="0" xfId="0" applyFont="1" applyAlignment="1">
      <alignment horizontal="center"/>
    </xf>
    <xf numFmtId="0" fontId="65" fillId="0" borderId="76" xfId="0" applyFont="1" applyBorder="1" applyAlignment="1">
      <alignment horizontal="center"/>
    </xf>
    <xf numFmtId="0" fontId="65" fillId="0" borderId="77" xfId="0" applyFont="1" applyBorder="1" applyAlignment="1">
      <alignment horizontal="center"/>
    </xf>
    <xf numFmtId="0" fontId="76" fillId="0" borderId="24" xfId="0" applyFont="1" applyBorder="1" applyAlignment="1">
      <alignment horizontal="left" vertical="top" wrapText="1" shrinkToFit="1"/>
    </xf>
    <xf numFmtId="0" fontId="76" fillId="0" borderId="27" xfId="0" applyFont="1" applyBorder="1" applyAlignment="1">
      <alignment horizontal="left" vertical="top" wrapText="1" shrinkToFit="1"/>
    </xf>
    <xf numFmtId="0" fontId="6" fillId="0" borderId="33" xfId="0" applyFont="1" applyBorder="1" applyAlignment="1">
      <alignment horizontal="center" vertical="center" wrapText="1"/>
    </xf>
    <xf numFmtId="0" fontId="6" fillId="0" borderId="31" xfId="0" applyFont="1" applyBorder="1" applyAlignment="1">
      <alignment horizontal="center" vertical="center" wrapText="1"/>
    </xf>
    <xf numFmtId="0" fontId="7" fillId="0" borderId="0" xfId="0" applyFont="1" applyAlignment="1">
      <alignment horizontal="center"/>
    </xf>
    <xf numFmtId="0" fontId="4" fillId="0" borderId="24" xfId="0" applyFont="1" applyBorder="1" applyAlignment="1">
      <alignment horizontal="left" vertical="center" wrapText="1"/>
    </xf>
    <xf numFmtId="0" fontId="4" fillId="0" borderId="27" xfId="0" applyFont="1" applyBorder="1" applyAlignment="1">
      <alignment horizontal="left" vertical="center" wrapText="1"/>
    </xf>
    <xf numFmtId="0" fontId="6" fillId="0" borderId="24" xfId="0" applyFont="1" applyBorder="1" applyAlignment="1">
      <alignment horizontal="left" vertical="center" wrapText="1"/>
    </xf>
    <xf numFmtId="0" fontId="4" fillId="0" borderId="24" xfId="0" applyFont="1" applyBorder="1" applyAlignment="1" quotePrefix="1">
      <alignment horizontal="left" vertical="center" wrapText="1"/>
    </xf>
    <xf numFmtId="0" fontId="6" fillId="0" borderId="27" xfId="0" applyFont="1" applyBorder="1" applyAlignment="1">
      <alignment horizontal="left" vertical="center" wrapText="1"/>
    </xf>
    <xf numFmtId="0" fontId="4" fillId="0" borderId="67" xfId="0" applyFont="1" applyBorder="1" applyAlignment="1">
      <alignment horizontal="left" vertical="top" wrapText="1"/>
    </xf>
    <xf numFmtId="0" fontId="4" fillId="0" borderId="27" xfId="0" applyFont="1" applyBorder="1" applyAlignment="1">
      <alignment horizontal="left" vertical="top" wrapText="1"/>
    </xf>
    <xf numFmtId="0" fontId="4" fillId="0" borderId="28" xfId="0" applyFont="1" applyBorder="1" applyAlignment="1">
      <alignment horizontal="left" vertical="center" wrapText="1"/>
    </xf>
    <xf numFmtId="0" fontId="4" fillId="0" borderId="61" xfId="0" applyFont="1" applyBorder="1" applyAlignment="1">
      <alignment horizontal="left" vertical="center" wrapTex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78" xfId="0" applyFont="1" applyBorder="1" applyAlignment="1">
      <alignment horizontal="center" vertical="center"/>
    </xf>
    <xf numFmtId="0" fontId="3" fillId="0" borderId="54" xfId="0" applyFont="1" applyBorder="1" applyAlignment="1">
      <alignment horizontal="center" vertical="center"/>
    </xf>
    <xf numFmtId="0" fontId="3" fillId="0" borderId="79"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8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81" xfId="0" applyFont="1" applyBorder="1" applyAlignment="1">
      <alignment horizontal="center" vertical="center"/>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4" fillId="0" borderId="56" xfId="0" applyFont="1" applyBorder="1" applyAlignment="1">
      <alignment horizontal="left"/>
    </xf>
    <xf numFmtId="0" fontId="4" fillId="0" borderId="80" xfId="0" applyFont="1" applyBorder="1" applyAlignment="1">
      <alignment horizontal="left"/>
    </xf>
    <xf numFmtId="0" fontId="4" fillId="0" borderId="12" xfId="0" applyFont="1" applyBorder="1" applyAlignment="1">
      <alignment horizontal="left"/>
    </xf>
    <xf numFmtId="0" fontId="4" fillId="0" borderId="57" xfId="0" applyFont="1" applyBorder="1" applyAlignment="1">
      <alignment horizontal="left"/>
    </xf>
    <xf numFmtId="0" fontId="4" fillId="0" borderId="0" xfId="0" applyFont="1" applyBorder="1" applyAlignment="1">
      <alignment horizontal="left"/>
    </xf>
    <xf numFmtId="0" fontId="4" fillId="0" borderId="58" xfId="0" applyFont="1" applyBorder="1" applyAlignment="1">
      <alignment horizontal="left"/>
    </xf>
    <xf numFmtId="0" fontId="4" fillId="0" borderId="82" xfId="0" applyFont="1" applyBorder="1" applyAlignment="1">
      <alignment horizontal="left"/>
    </xf>
    <xf numFmtId="0" fontId="4" fillId="0" borderId="16" xfId="0" applyFont="1" applyBorder="1" applyAlignment="1">
      <alignment horizontal="left"/>
    </xf>
    <xf numFmtId="0" fontId="4" fillId="0" borderId="60" xfId="0" applyFont="1" applyBorder="1" applyAlignment="1">
      <alignment horizontal="left"/>
    </xf>
    <xf numFmtId="0" fontId="4" fillId="0" borderId="59" xfId="0" applyFont="1" applyBorder="1" applyAlignment="1">
      <alignment horizontal="left"/>
    </xf>
    <xf numFmtId="0" fontId="4" fillId="0" borderId="56" xfId="0" applyFont="1" applyBorder="1" applyAlignment="1" quotePrefix="1">
      <alignment horizontal="left"/>
    </xf>
    <xf numFmtId="0" fontId="0" fillId="0" borderId="0" xfId="0" applyAlignment="1">
      <alignment horizontal="center"/>
    </xf>
    <xf numFmtId="0" fontId="2" fillId="0" borderId="0" xfId="0" applyFont="1" applyAlignment="1">
      <alignment horizontal="center"/>
    </xf>
    <xf numFmtId="0" fontId="3" fillId="0" borderId="10" xfId="0" applyFont="1" applyBorder="1" applyAlignment="1">
      <alignment horizontal="left"/>
    </xf>
    <xf numFmtId="0" fontId="3" fillId="0" borderId="11" xfId="0" applyFont="1" applyBorder="1" applyAlignment="1">
      <alignment horizontal="left"/>
    </xf>
    <xf numFmtId="0" fontId="3" fillId="0" borderId="81" xfId="0" applyFont="1" applyBorder="1" applyAlignment="1">
      <alignment horizontal="left"/>
    </xf>
    <xf numFmtId="0" fontId="4" fillId="0" borderId="53" xfId="0" applyFont="1" applyBorder="1" applyAlignment="1">
      <alignment horizontal="left"/>
    </xf>
    <xf numFmtId="0" fontId="4" fillId="0" borderId="79" xfId="0" applyFont="1" applyBorder="1" applyAlignment="1">
      <alignment horizontal="left"/>
    </xf>
    <xf numFmtId="0" fontId="4" fillId="0" borderId="78" xfId="0" applyFont="1" applyBorder="1" applyAlignment="1">
      <alignment horizontal="left"/>
    </xf>
    <xf numFmtId="0" fontId="4" fillId="0" borderId="55" xfId="0" applyFont="1" applyBorder="1" applyAlignment="1">
      <alignment horizontal="left"/>
    </xf>
    <xf numFmtId="0" fontId="4" fillId="0" borderId="54" xfId="0" applyFont="1" applyBorder="1" applyAlignment="1">
      <alignment horizontal="left"/>
    </xf>
    <xf numFmtId="0" fontId="4" fillId="0" borderId="0" xfId="0" applyFont="1" applyBorder="1" applyAlignment="1" quotePrefix="1">
      <alignment horizontal="left"/>
    </xf>
    <xf numFmtId="0" fontId="4" fillId="0" borderId="80" xfId="0" applyFont="1" applyBorder="1" applyAlignment="1" quotePrefix="1">
      <alignment horizontal="left"/>
    </xf>
    <xf numFmtId="0" fontId="2" fillId="0" borderId="59" xfId="0" applyFont="1" applyBorder="1" applyAlignment="1">
      <alignment horizontal="center"/>
    </xf>
    <xf numFmtId="0" fontId="3" fillId="0" borderId="29" xfId="0" applyFont="1" applyBorder="1" applyAlignment="1">
      <alignment horizontal="center" vertical="center"/>
    </xf>
    <xf numFmtId="0" fontId="3" fillId="0" borderId="10" xfId="0" applyFont="1" applyBorder="1" applyAlignment="1">
      <alignment horizontal="center" vertical="center" wrapText="1"/>
    </xf>
    <xf numFmtId="0" fontId="3" fillId="0" borderId="81" xfId="0" applyFont="1" applyBorder="1" applyAlignment="1">
      <alignment horizontal="center" vertical="center" wrapText="1"/>
    </xf>
    <xf numFmtId="0" fontId="5" fillId="0" borderId="54" xfId="0" applyFont="1" applyBorder="1" applyAlignment="1">
      <alignment horizontal="center"/>
    </xf>
    <xf numFmtId="0" fontId="67" fillId="0" borderId="24" xfId="0" applyFont="1" applyBorder="1" applyAlignment="1">
      <alignment horizontal="left" vertical="center" wrapText="1"/>
    </xf>
    <xf numFmtId="0" fontId="67" fillId="0" borderId="27" xfId="0" applyFont="1" applyBorder="1" applyAlignment="1">
      <alignment horizontal="left" vertical="center" wrapText="1"/>
    </xf>
    <xf numFmtId="0" fontId="3" fillId="0" borderId="28" xfId="0" applyFont="1" applyBorder="1" applyAlignment="1">
      <alignment horizontal="center" vertical="center"/>
    </xf>
    <xf numFmtId="0" fontId="3" fillId="0" borderId="61" xfId="0" applyFont="1" applyBorder="1" applyAlignment="1">
      <alignment horizontal="center" vertical="center"/>
    </xf>
    <xf numFmtId="0" fontId="3" fillId="0" borderId="25" xfId="0" applyFont="1" applyBorder="1" applyAlignment="1">
      <alignment horizontal="center" vertical="center"/>
    </xf>
    <xf numFmtId="0" fontId="4" fillId="0" borderId="27" xfId="0" applyFont="1" applyBorder="1" applyAlignment="1" quotePrefix="1">
      <alignment horizontal="left" vertical="center" wrapText="1"/>
    </xf>
    <xf numFmtId="0" fontId="4" fillId="0" borderId="67" xfId="0" applyFont="1" applyBorder="1" applyAlignment="1">
      <alignment horizontal="left" vertical="center" wrapText="1"/>
    </xf>
    <xf numFmtId="0" fontId="74" fillId="0" borderId="76" xfId="0" applyFont="1" applyBorder="1" applyAlignment="1">
      <alignment horizontal="center"/>
    </xf>
    <xf numFmtId="0" fontId="74" fillId="0" borderId="83" xfId="0" applyFont="1" applyBorder="1" applyAlignment="1">
      <alignment horizontal="center"/>
    </xf>
    <xf numFmtId="0" fontId="74" fillId="0" borderId="84" xfId="0" applyFont="1" applyBorder="1" applyAlignment="1">
      <alignment horizontal="center"/>
    </xf>
    <xf numFmtId="0" fontId="6" fillId="0" borderId="56" xfId="0" applyFont="1" applyBorder="1" applyAlignment="1">
      <alignment horizontal="left"/>
    </xf>
    <xf numFmtId="0" fontId="6" fillId="0" borderId="0" xfId="0" applyFont="1" applyBorder="1" applyAlignment="1">
      <alignment horizontal="left"/>
    </xf>
    <xf numFmtId="0" fontId="6" fillId="0" borderId="80" xfId="0" applyFont="1" applyBorder="1" applyAlignment="1">
      <alignment horizontal="left"/>
    </xf>
    <xf numFmtId="0" fontId="6" fillId="0" borderId="10" xfId="0" applyFont="1" applyBorder="1" applyAlignment="1">
      <alignment horizontal="center" vertical="top" wrapText="1"/>
    </xf>
    <xf numFmtId="0" fontId="6" fillId="0" borderId="11" xfId="0" applyFont="1" applyBorder="1" applyAlignment="1">
      <alignment horizontal="center" vertical="top" wrapText="1"/>
    </xf>
    <xf numFmtId="0" fontId="65" fillId="0" borderId="70" xfId="0" applyFont="1" applyBorder="1" applyAlignment="1">
      <alignment horizontal="center"/>
    </xf>
    <xf numFmtId="0" fontId="65" fillId="0" borderId="61" xfId="0" applyFont="1" applyBorder="1" applyAlignment="1">
      <alignment horizontal="center"/>
    </xf>
    <xf numFmtId="0" fontId="65" fillId="0" borderId="74" xfId="0" applyFont="1" applyBorder="1" applyAlignment="1">
      <alignment horizontal="center"/>
    </xf>
    <xf numFmtId="0" fontId="3" fillId="0" borderId="54" xfId="0" applyFont="1" applyBorder="1" applyAlignment="1">
      <alignment horizontal="center" vertical="center" wrapText="1"/>
    </xf>
    <xf numFmtId="0" fontId="65" fillId="0" borderId="71" xfId="0" applyFont="1" applyBorder="1" applyAlignment="1">
      <alignment horizontal="center"/>
    </xf>
    <xf numFmtId="0" fontId="65" fillId="0" borderId="85" xfId="0" applyFont="1" applyBorder="1" applyAlignment="1">
      <alignment horizontal="center"/>
    </xf>
    <xf numFmtId="0" fontId="16" fillId="0" borderId="31" xfId="0" applyFont="1" applyBorder="1" applyAlignment="1">
      <alignment horizontal="center" vertical="top" wrapText="1"/>
    </xf>
    <xf numFmtId="0" fontId="16" fillId="0" borderId="11" xfId="0" applyFont="1" applyBorder="1" applyAlignment="1">
      <alignment horizontal="center"/>
    </xf>
    <xf numFmtId="0" fontId="16" fillId="0" borderId="81" xfId="0" applyFont="1" applyBorder="1" applyAlignment="1">
      <alignment horizontal="center"/>
    </xf>
    <xf numFmtId="0" fontId="16" fillId="0" borderId="10" xfId="0" applyFont="1" applyBorder="1" applyAlignment="1">
      <alignment horizontal="center" vertical="center" wrapText="1"/>
    </xf>
    <xf numFmtId="0" fontId="16" fillId="0" borderId="81" xfId="0" applyFont="1" applyBorder="1" applyAlignment="1">
      <alignment horizontal="center" vertical="center" wrapText="1"/>
    </xf>
    <xf numFmtId="0" fontId="69" fillId="0" borderId="58" xfId="0" applyFont="1" applyBorder="1" applyAlignment="1">
      <alignment horizontal="center"/>
    </xf>
    <xf numFmtId="0" fontId="69" fillId="0" borderId="60" xfId="0" applyFont="1" applyBorder="1" applyAlignment="1">
      <alignment horizontal="center"/>
    </xf>
    <xf numFmtId="0" fontId="6" fillId="0" borderId="61" xfId="0" applyFont="1" applyBorder="1" applyAlignment="1">
      <alignment horizontal="left" vertical="top" wrapText="1"/>
    </xf>
    <xf numFmtId="0" fontId="82" fillId="0" borderId="27" xfId="0" applyFont="1" applyBorder="1" applyAlignment="1">
      <alignment horizontal="left" vertical="top" wrapText="1"/>
    </xf>
    <xf numFmtId="0" fontId="82" fillId="0" borderId="28" xfId="0" applyFont="1" applyBorder="1" applyAlignment="1">
      <alignment horizontal="left" vertical="center" wrapText="1"/>
    </xf>
    <xf numFmtId="0" fontId="82" fillId="0" borderId="61" xfId="0" applyFont="1" applyBorder="1" applyAlignment="1">
      <alignment horizontal="left" vertical="center" wrapText="1"/>
    </xf>
    <xf numFmtId="0" fontId="82" fillId="0" borderId="24" xfId="0" applyFont="1" applyBorder="1" applyAlignment="1">
      <alignment horizontal="left" vertical="center" wrapText="1"/>
    </xf>
    <xf numFmtId="0" fontId="82" fillId="0" borderId="27" xfId="0" applyFont="1" applyBorder="1" applyAlignment="1">
      <alignment horizontal="left" vertical="center" wrapText="1"/>
    </xf>
    <xf numFmtId="0" fontId="6" fillId="0" borderId="75" xfId="0" applyFont="1" applyBorder="1" applyAlignment="1">
      <alignment horizontal="left" vertical="center" wrapText="1"/>
    </xf>
    <xf numFmtId="0" fontId="4" fillId="0" borderId="24" xfId="0" applyFont="1" applyBorder="1" applyAlignment="1">
      <alignment horizontal="center" vertical="center" wrapText="1"/>
    </xf>
    <xf numFmtId="0" fontId="4" fillId="0" borderId="75"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75" xfId="0" applyFont="1" applyBorder="1" applyAlignment="1">
      <alignment horizontal="center" vertical="center" wrapText="1"/>
    </xf>
    <xf numFmtId="0" fontId="6" fillId="0" borderId="86" xfId="0" applyFont="1" applyBorder="1" applyAlignment="1">
      <alignment horizontal="center" vertical="center" wrapText="1"/>
    </xf>
    <xf numFmtId="0" fontId="6" fillId="0" borderId="87" xfId="0" applyFont="1" applyBorder="1" applyAlignment="1">
      <alignment horizontal="center" vertical="center" wrapText="1"/>
    </xf>
    <xf numFmtId="0" fontId="6" fillId="0" borderId="8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center" vertical="center" wrapText="1"/>
    </xf>
    <xf numFmtId="0" fontId="0" fillId="0" borderId="19" xfId="0" applyBorder="1" applyAlignment="1">
      <alignment horizontal="center"/>
    </xf>
    <xf numFmtId="0" fontId="16" fillId="0" borderId="10" xfId="0" applyFont="1" applyBorder="1" applyAlignment="1">
      <alignment horizontal="center"/>
    </xf>
    <xf numFmtId="0" fontId="69" fillId="0" borderId="89" xfId="0" applyFont="1" applyBorder="1" applyAlignment="1">
      <alignment horizontal="center"/>
    </xf>
    <xf numFmtId="0" fontId="69" fillId="0" borderId="90" xfId="0" applyFont="1" applyBorder="1" applyAlignment="1">
      <alignment horizontal="center"/>
    </xf>
    <xf numFmtId="0" fontId="6" fillId="0" borderId="91" xfId="0" applyFont="1" applyBorder="1" applyAlignment="1">
      <alignment horizontal="center" vertical="top" wrapText="1"/>
    </xf>
    <xf numFmtId="0" fontId="6" fillId="0" borderId="72" xfId="0" applyFont="1" applyBorder="1" applyAlignment="1">
      <alignment horizontal="center" vertical="top" wrapText="1"/>
    </xf>
    <xf numFmtId="0" fontId="3" fillId="0" borderId="72"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xf>
    <xf numFmtId="0" fontId="3" fillId="0" borderId="81" xfId="0" applyFont="1" applyBorder="1" applyAlignment="1">
      <alignment horizontal="center"/>
    </xf>
    <xf numFmtId="0" fontId="6" fillId="0" borderId="34" xfId="0" applyFont="1" applyBorder="1" applyAlignment="1">
      <alignment horizontal="center" vertical="top" wrapText="1"/>
    </xf>
    <xf numFmtId="0" fontId="6" fillId="0" borderId="71" xfId="0" applyFont="1" applyBorder="1" applyAlignment="1">
      <alignment horizontal="center" vertical="top" wrapText="1"/>
    </xf>
    <xf numFmtId="0" fontId="6" fillId="0" borderId="31" xfId="0" applyFont="1" applyBorder="1" applyAlignment="1">
      <alignment horizontal="center" vertical="top" wrapText="1"/>
    </xf>
    <xf numFmtId="0" fontId="81" fillId="0" borderId="67" xfId="0" applyFont="1" applyBorder="1" applyAlignment="1">
      <alignment horizontal="left" vertical="top" wrapText="1"/>
    </xf>
    <xf numFmtId="0" fontId="81" fillId="0" borderId="27" xfId="0" applyFont="1" applyBorder="1" applyAlignment="1">
      <alignment horizontal="left" vertical="top" wrapText="1"/>
    </xf>
    <xf numFmtId="0" fontId="82" fillId="0" borderId="67" xfId="0" applyFont="1" applyBorder="1" applyAlignment="1">
      <alignment horizontal="left" vertical="top" wrapText="1"/>
    </xf>
    <xf numFmtId="0" fontId="6" fillId="0" borderId="70" xfId="0" applyFont="1" applyBorder="1" applyAlignment="1">
      <alignment horizontal="left" vertical="top" wrapText="1"/>
    </xf>
    <xf numFmtId="0" fontId="78" fillId="0" borderId="24" xfId="0" applyFont="1" applyBorder="1" applyAlignment="1">
      <alignment horizontal="left" vertical="center" wrapText="1"/>
    </xf>
    <xf numFmtId="0" fontId="78" fillId="0" borderId="27" xfId="0" applyFont="1" applyBorder="1" applyAlignment="1">
      <alignment horizontal="left" vertical="center" wrapText="1"/>
    </xf>
    <xf numFmtId="0" fontId="78" fillId="0" borderId="24" xfId="0" applyFont="1" applyBorder="1" applyAlignment="1" quotePrefix="1">
      <alignment horizontal="left" vertical="center" wrapText="1"/>
    </xf>
    <xf numFmtId="0" fontId="65" fillId="0" borderId="92" xfId="0" applyFont="1" applyBorder="1" applyAlignment="1">
      <alignment horizontal="center"/>
    </xf>
    <xf numFmtId="0" fontId="65" fillId="0" borderId="93" xfId="0" applyFont="1" applyBorder="1" applyAlignment="1">
      <alignment horizontal="center"/>
    </xf>
    <xf numFmtId="0" fontId="13" fillId="0" borderId="94" xfId="57" applyFont="1" applyBorder="1" applyAlignment="1">
      <alignment vertical="top" wrapText="1"/>
      <protection/>
    </xf>
    <xf numFmtId="0" fontId="13" fillId="0" borderId="0" xfId="57" applyFont="1" applyBorder="1" applyAlignment="1">
      <alignment vertical="top" wrapText="1"/>
      <protection/>
    </xf>
    <xf numFmtId="0" fontId="13" fillId="0" borderId="46" xfId="57" applyFont="1" applyBorder="1" applyAlignment="1">
      <alignment vertical="top" wrapText="1"/>
      <protection/>
    </xf>
    <xf numFmtId="0" fontId="13" fillId="0" borderId="95" xfId="57" applyFont="1" applyBorder="1" applyAlignment="1">
      <alignment wrapText="1"/>
      <protection/>
    </xf>
    <xf numFmtId="0" fontId="13" fillId="0" borderId="50" xfId="57" applyFont="1" applyBorder="1" applyAlignment="1">
      <alignment wrapText="1"/>
      <protection/>
    </xf>
    <xf numFmtId="0" fontId="13" fillId="0" borderId="46" xfId="57" applyFont="1" applyBorder="1" applyAlignment="1">
      <alignment wrapText="1"/>
      <protection/>
    </xf>
    <xf numFmtId="170" fontId="11" fillId="0" borderId="63" xfId="57" applyNumberFormat="1" applyFont="1" applyBorder="1" applyAlignment="1">
      <alignment horizontal="center" vertical="center"/>
      <protection/>
    </xf>
    <xf numFmtId="170" fontId="11" fillId="0" borderId="96" xfId="57" applyNumberFormat="1" applyFont="1" applyBorder="1" applyAlignment="1">
      <alignment horizontal="center" vertical="center"/>
      <protection/>
    </xf>
    <xf numFmtId="0" fontId="13" fillId="0" borderId="97" xfId="57" applyFont="1" applyBorder="1" applyAlignment="1">
      <alignment horizontal="center" vertical="center" wrapText="1"/>
      <protection/>
    </xf>
    <xf numFmtId="0" fontId="13" fillId="0" borderId="48" xfId="57" applyFont="1" applyBorder="1" applyAlignment="1">
      <alignment horizontal="center" vertical="center" wrapText="1"/>
      <protection/>
    </xf>
    <xf numFmtId="0" fontId="10" fillId="0" borderId="44" xfId="57" applyFont="1" applyBorder="1" applyAlignment="1">
      <alignment horizontal="left" wrapText="1"/>
      <protection/>
    </xf>
    <xf numFmtId="0" fontId="10" fillId="0" borderId="43" xfId="57" applyFont="1" applyBorder="1" applyAlignment="1">
      <alignment horizontal="left" wrapText="1"/>
      <protection/>
    </xf>
    <xf numFmtId="0" fontId="10" fillId="0" borderId="42" xfId="57" applyFont="1" applyBorder="1" applyAlignment="1">
      <alignment horizontal="left" wrapText="1"/>
      <protection/>
    </xf>
    <xf numFmtId="0" fontId="10" fillId="0" borderId="40" xfId="57" applyFont="1" applyBorder="1" applyAlignment="1">
      <alignment horizontal="left" vertical="top" wrapText="1"/>
      <protection/>
    </xf>
    <xf numFmtId="0" fontId="10" fillId="0" borderId="0" xfId="57" applyFont="1" applyBorder="1" applyAlignment="1">
      <alignment horizontal="left" vertical="top" wrapText="1"/>
      <protection/>
    </xf>
    <xf numFmtId="0" fontId="10" fillId="0" borderId="41" xfId="57" applyFont="1" applyBorder="1" applyAlignment="1">
      <alignment horizontal="left" vertical="top" wrapText="1"/>
      <protection/>
    </xf>
    <xf numFmtId="0" fontId="10" fillId="0" borderId="39" xfId="57" applyFont="1" applyBorder="1" applyAlignment="1">
      <alignment horizontal="center" vertical="top" wrapText="1"/>
      <protection/>
    </xf>
    <xf numFmtId="0" fontId="10" fillId="0" borderId="38" xfId="57" applyFont="1" applyBorder="1" applyAlignment="1">
      <alignment horizontal="center" vertical="top" wrapText="1"/>
      <protection/>
    </xf>
    <xf numFmtId="0" fontId="10" fillId="0" borderId="37" xfId="57" applyFont="1" applyBorder="1" applyAlignment="1">
      <alignment horizontal="center" vertical="top" wrapText="1"/>
      <protection/>
    </xf>
    <xf numFmtId="0" fontId="13" fillId="0" borderId="98" xfId="57" applyFont="1" applyBorder="1" applyAlignment="1">
      <alignment horizontal="left" vertical="center" wrapText="1"/>
      <protection/>
    </xf>
    <xf numFmtId="0" fontId="13" fillId="0" borderId="51" xfId="57" applyFont="1" applyBorder="1" applyAlignment="1">
      <alignment horizontal="left" vertical="center" wrapText="1"/>
      <protection/>
    </xf>
    <xf numFmtId="0" fontId="11" fillId="0" borderId="98" xfId="57" applyFont="1" applyBorder="1" applyAlignment="1">
      <alignment horizontal="left" vertical="center" wrapText="1"/>
      <protection/>
    </xf>
    <xf numFmtId="0" fontId="11" fillId="0" borderId="52" xfId="57" applyFont="1" applyBorder="1" applyAlignment="1">
      <alignment horizontal="left" vertical="center" wrapText="1"/>
      <protection/>
    </xf>
    <xf numFmtId="0" fontId="13" fillId="0" borderId="98" xfId="57" applyFont="1" applyBorder="1" applyAlignment="1">
      <alignment horizontal="center" vertical="center" wrapText="1"/>
      <protection/>
    </xf>
    <xf numFmtId="0" fontId="13" fillId="0" borderId="51" xfId="57" applyFont="1" applyBorder="1" applyAlignment="1">
      <alignment horizontal="center" vertical="center" wrapText="1"/>
      <protection/>
    </xf>
    <xf numFmtId="0" fontId="11" fillId="33" borderId="63" xfId="57" applyFont="1" applyFill="1" applyBorder="1" applyAlignment="1">
      <alignment horizontal="center" vertical="center" wrapText="1"/>
      <protection/>
    </xf>
    <xf numFmtId="0" fontId="11" fillId="33" borderId="96" xfId="57" applyFont="1" applyFill="1" applyBorder="1" applyAlignment="1">
      <alignment horizontal="center" vertical="center" wrapText="1"/>
      <protection/>
    </xf>
    <xf numFmtId="0" fontId="13" fillId="0" borderId="0" xfId="57" applyFont="1" applyBorder="1" applyAlignment="1">
      <alignment horizontal="center" vertical="top"/>
      <protection/>
    </xf>
    <xf numFmtId="0" fontId="13" fillId="0" borderId="41" xfId="57" applyFont="1" applyBorder="1" applyAlignment="1">
      <alignment horizontal="center" vertical="top"/>
      <protection/>
    </xf>
    <xf numFmtId="0" fontId="13" fillId="0" borderId="99" xfId="57" applyFont="1" applyBorder="1" applyAlignment="1">
      <alignment horizontal="center" vertical="top" wrapText="1"/>
      <protection/>
    </xf>
    <xf numFmtId="0" fontId="13" fillId="0" borderId="100" xfId="57" applyFont="1" applyBorder="1" applyAlignment="1">
      <alignment horizontal="center" vertical="top" wrapText="1"/>
      <protection/>
    </xf>
    <xf numFmtId="0" fontId="13" fillId="0" borderId="101" xfId="57" applyFont="1" applyBorder="1" applyAlignment="1">
      <alignment horizontal="center" vertical="top" wrapText="1"/>
      <protection/>
    </xf>
    <xf numFmtId="0" fontId="13" fillId="0" borderId="98" xfId="57" applyFont="1" applyBorder="1" applyAlignment="1">
      <alignment vertical="center" wrapText="1"/>
      <protection/>
    </xf>
    <xf numFmtId="0" fontId="13" fillId="0" borderId="51" xfId="57" applyFont="1" applyBorder="1" applyAlignment="1">
      <alignment vertical="center" wrapText="1"/>
      <protection/>
    </xf>
    <xf numFmtId="0" fontId="13" fillId="0" borderId="52" xfId="57" applyFont="1" applyBorder="1" applyAlignment="1">
      <alignment vertical="center" wrapText="1"/>
      <protection/>
    </xf>
    <xf numFmtId="0" fontId="13" fillId="0" borderId="99" xfId="57" applyFont="1" applyBorder="1" applyAlignment="1">
      <alignment horizontal="justify" vertical="center" wrapText="1"/>
      <protection/>
    </xf>
    <xf numFmtId="0" fontId="13" fillId="0" borderId="100" xfId="57" applyFont="1" applyBorder="1" applyAlignment="1">
      <alignment horizontal="justify" vertical="center" wrapText="1"/>
      <protection/>
    </xf>
    <xf numFmtId="0" fontId="13" fillId="0" borderId="101" xfId="57" applyFont="1" applyBorder="1" applyAlignment="1">
      <alignment horizontal="justify" vertical="center" wrapText="1"/>
      <protection/>
    </xf>
    <xf numFmtId="0" fontId="13" fillId="0" borderId="95" xfId="57" applyFont="1" applyBorder="1" applyAlignment="1">
      <alignment horizontal="center" vertical="center" wrapText="1"/>
      <protection/>
    </xf>
    <xf numFmtId="0" fontId="13" fillId="0" borderId="50" xfId="57" applyFont="1" applyBorder="1" applyAlignment="1">
      <alignment horizontal="center" vertical="center" wrapText="1"/>
      <protection/>
    </xf>
    <xf numFmtId="0" fontId="13" fillId="0" borderId="49" xfId="57" applyFont="1" applyBorder="1" applyAlignment="1">
      <alignment horizontal="center" vertical="center" wrapText="1"/>
      <protection/>
    </xf>
    <xf numFmtId="0" fontId="13" fillId="0" borderId="94" xfId="57" applyFont="1" applyBorder="1" applyAlignment="1">
      <alignment horizontal="center" wrapText="1"/>
      <protection/>
    </xf>
    <xf numFmtId="0" fontId="13" fillId="0" borderId="0" xfId="57" applyFont="1" applyBorder="1" applyAlignment="1">
      <alignment horizontal="center" wrapText="1"/>
      <protection/>
    </xf>
    <xf numFmtId="0" fontId="13" fillId="0" borderId="46" xfId="57" applyFont="1" applyBorder="1" applyAlignment="1">
      <alignment horizontal="center" wrapText="1"/>
      <protection/>
    </xf>
    <xf numFmtId="0" fontId="13" fillId="0" borderId="97" xfId="57" applyFont="1" applyBorder="1" applyAlignment="1">
      <alignment vertical="top" wrapText="1"/>
      <protection/>
    </xf>
    <xf numFmtId="0" fontId="13" fillId="0" borderId="48" xfId="57" applyFont="1" applyBorder="1" applyAlignment="1">
      <alignment vertical="top" wrapText="1"/>
      <protection/>
    </xf>
    <xf numFmtId="0" fontId="13" fillId="0" borderId="47" xfId="57" applyFont="1" applyBorder="1" applyAlignment="1">
      <alignment vertical="top" wrapText="1"/>
      <protection/>
    </xf>
    <xf numFmtId="0" fontId="5" fillId="0" borderId="102" xfId="57" applyBorder="1" applyAlignment="1">
      <alignment horizontal="left" vertical="center"/>
      <protection/>
    </xf>
    <xf numFmtId="0" fontId="5" fillId="0" borderId="103" xfId="57" applyBorder="1" applyAlignment="1">
      <alignment horizontal="left" vertical="center"/>
      <protection/>
    </xf>
    <xf numFmtId="0" fontId="5" fillId="0" borderId="104" xfId="57" applyBorder="1" applyAlignment="1">
      <alignment horizontal="left" vertical="center"/>
      <protection/>
    </xf>
    <xf numFmtId="0" fontId="8" fillId="0" borderId="105" xfId="57" applyFont="1" applyBorder="1" applyAlignment="1">
      <alignment horizontal="left" vertical="center" wrapText="1"/>
      <protection/>
    </xf>
    <xf numFmtId="0" fontId="8" fillId="0" borderId="27" xfId="57" applyFont="1" applyBorder="1" applyAlignment="1">
      <alignment horizontal="left" vertical="center" wrapText="1"/>
      <protection/>
    </xf>
    <xf numFmtId="0" fontId="8" fillId="0" borderId="106" xfId="57" applyFont="1" applyBorder="1" applyAlignment="1">
      <alignment horizontal="left" vertical="center" wrapText="1"/>
      <protection/>
    </xf>
    <xf numFmtId="0" fontId="15" fillId="0" borderId="0" xfId="57" applyFont="1" applyAlignment="1">
      <alignment horizontal="center"/>
      <protection/>
    </xf>
    <xf numFmtId="0" fontId="10" fillId="0" borderId="95" xfId="57" applyFont="1" applyBorder="1" applyAlignment="1">
      <alignment horizontal="center" vertical="top" wrapText="1"/>
      <protection/>
    </xf>
    <xf numFmtId="0" fontId="10" fillId="0" borderId="94" xfId="57" applyFont="1" applyBorder="1" applyAlignment="1">
      <alignment horizontal="center" vertical="top" wrapText="1"/>
      <protection/>
    </xf>
    <xf numFmtId="0" fontId="10" fillId="0" borderId="97" xfId="57" applyFont="1" applyBorder="1" applyAlignment="1">
      <alignment horizontal="center" vertical="top" wrapText="1"/>
      <protection/>
    </xf>
    <xf numFmtId="0" fontId="10" fillId="0" borderId="107" xfId="57" applyFont="1" applyBorder="1" applyAlignment="1">
      <alignment horizontal="left" vertical="center"/>
      <protection/>
    </xf>
    <xf numFmtId="0" fontId="10" fillId="0" borderId="108" xfId="57" applyFont="1" applyBorder="1" applyAlignment="1">
      <alignment horizontal="left" vertical="center"/>
      <protection/>
    </xf>
    <xf numFmtId="0" fontId="10" fillId="0" borderId="109" xfId="57" applyFont="1" applyBorder="1" applyAlignment="1">
      <alignment horizontal="left" vertical="center"/>
      <protection/>
    </xf>
    <xf numFmtId="0" fontId="5" fillId="0" borderId="105" xfId="57" applyFont="1" applyBorder="1" applyAlignment="1">
      <alignment horizontal="left" vertical="center"/>
      <protection/>
    </xf>
    <xf numFmtId="0" fontId="5" fillId="0" borderId="27" xfId="57" applyBorder="1" applyAlignment="1">
      <alignment horizontal="left" vertical="center"/>
      <protection/>
    </xf>
    <xf numFmtId="0" fontId="5" fillId="0" borderId="106" xfId="57" applyBorder="1" applyAlignment="1">
      <alignment horizontal="left" vertical="center"/>
      <protection/>
    </xf>
    <xf numFmtId="0" fontId="10" fillId="0" borderId="40" xfId="57" applyFont="1" applyBorder="1" applyAlignment="1">
      <alignment horizontal="center" wrapText="1"/>
      <protection/>
    </xf>
    <xf numFmtId="0" fontId="10" fillId="0" borderId="0" xfId="57" applyFont="1" applyBorder="1" applyAlignment="1">
      <alignment horizontal="center" wrapText="1"/>
      <protection/>
    </xf>
    <xf numFmtId="0" fontId="10" fillId="0" borderId="41" xfId="57" applyFont="1" applyBorder="1" applyAlignment="1">
      <alignment horizontal="center" wrapText="1"/>
      <protection/>
    </xf>
    <xf numFmtId="0" fontId="8" fillId="0" borderId="102" xfId="57" applyFont="1" applyBorder="1" applyAlignment="1">
      <alignment horizontal="left" vertical="center" wrapText="1"/>
      <protection/>
    </xf>
    <xf numFmtId="0" fontId="8" fillId="0" borderId="103" xfId="57" applyFont="1" applyBorder="1" applyAlignment="1">
      <alignment horizontal="left" vertical="center" wrapText="1"/>
      <protection/>
    </xf>
    <xf numFmtId="0" fontId="8" fillId="0" borderId="104" xfId="57" applyFont="1" applyBorder="1" applyAlignment="1">
      <alignment horizontal="left" vertical="center" wrapText="1"/>
      <protection/>
    </xf>
    <xf numFmtId="0" fontId="5" fillId="0" borderId="105" xfId="57" applyBorder="1" applyAlignment="1">
      <alignment horizontal="left" vertical="center"/>
      <protection/>
    </xf>
    <xf numFmtId="0" fontId="11" fillId="0" borderId="0" xfId="57" applyFont="1" applyBorder="1" applyAlignment="1">
      <alignment horizontal="center" vertical="top"/>
      <protection/>
    </xf>
    <xf numFmtId="0" fontId="11" fillId="0" borderId="0" xfId="57" applyFont="1" applyBorder="1" applyAlignment="1">
      <alignment horizontal="center" vertical="top" wrapText="1"/>
      <protection/>
    </xf>
    <xf numFmtId="0" fontId="11" fillId="0" borderId="41" xfId="57" applyFont="1" applyBorder="1" applyAlignment="1">
      <alignment horizontal="center" vertical="top" wrapText="1"/>
      <protection/>
    </xf>
    <xf numFmtId="0" fontId="12" fillId="0" borderId="0" xfId="57" applyFont="1" applyBorder="1" applyAlignment="1">
      <alignment horizontal="center" wrapText="1"/>
      <protection/>
    </xf>
    <xf numFmtId="0" fontId="12" fillId="0" borderId="41" xfId="57" applyFont="1" applyBorder="1" applyAlignment="1">
      <alignment horizontal="center" wrapText="1"/>
      <protection/>
    </xf>
    <xf numFmtId="0" fontId="12" fillId="0" borderId="0" xfId="57" applyFont="1" applyBorder="1" applyAlignment="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257175</xdr:colOff>
      <xdr:row>3</xdr:row>
      <xdr:rowOff>85725</xdr:rowOff>
    </xdr:to>
    <xdr:sp>
      <xdr:nvSpPr>
        <xdr:cNvPr id="1" name="Rectangle 1"/>
        <xdr:cNvSpPr>
          <a:spLocks/>
        </xdr:cNvSpPr>
      </xdr:nvSpPr>
      <xdr:spPr>
        <a:xfrm>
          <a:off x="0" y="0"/>
          <a:ext cx="2105025" cy="657225"/>
        </a:xfrm>
        <a:prstGeom prst="rect">
          <a:avLst/>
        </a:prstGeom>
        <a:gradFill rotWithShape="1">
          <a:gsLst>
            <a:gs pos="0">
              <a:srgbClr val="FFFFFF"/>
            </a:gs>
            <a:gs pos="100000">
              <a:srgbClr val="9BC1FF"/>
            </a:gs>
          </a:gsLst>
          <a:lin ang="5400000" scaled="1"/>
        </a:gradFill>
        <a:ln w="9525" cmpd="sng">
          <a:solidFill>
            <a:srgbClr val="4A7EBB"/>
          </a:solidFill>
          <a:headEnd type="none"/>
          <a:tailEnd type="none"/>
        </a:ln>
      </xdr:spPr>
      <xdr:txBody>
        <a:bodyPr vertOverflow="clip" wrap="square" anchor="ctr"/>
        <a:p>
          <a:pPr algn="ctr">
            <a:defRPr/>
          </a:pPr>
          <a:r>
            <a:rPr lang="en-US" cap="none" sz="1200" b="1" i="0" u="none" baseline="0">
              <a:solidFill>
                <a:srgbClr val="000000"/>
              </a:solidFill>
              <a:latin typeface="Calibri"/>
              <a:ea typeface="Calibri"/>
              <a:cs typeface="Calibri"/>
            </a:rPr>
            <a:t>CONTOH 1
</a:t>
          </a:r>
          <a:r>
            <a:rPr lang="en-US" cap="none" sz="1200" b="1" i="0" u="none" baseline="0">
              <a:solidFill>
                <a:srgbClr val="000000"/>
              </a:solidFill>
              <a:latin typeface="Calibri"/>
              <a:ea typeface="Calibri"/>
              <a:cs typeface="Calibri"/>
            </a:rPr>
            <a:t>UNTUK PS MADYA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114300</xdr:rowOff>
    </xdr:from>
    <xdr:to>
      <xdr:col>3</xdr:col>
      <xdr:colOff>1400175</xdr:colOff>
      <xdr:row>3</xdr:row>
      <xdr:rowOff>66675</xdr:rowOff>
    </xdr:to>
    <xdr:sp>
      <xdr:nvSpPr>
        <xdr:cNvPr id="1" name="Rectangle 1"/>
        <xdr:cNvSpPr>
          <a:spLocks/>
        </xdr:cNvSpPr>
      </xdr:nvSpPr>
      <xdr:spPr>
        <a:xfrm>
          <a:off x="171450" y="114300"/>
          <a:ext cx="2819400" cy="533400"/>
        </a:xfrm>
        <a:prstGeom prst="rect">
          <a:avLst/>
        </a:prstGeom>
        <a:gradFill rotWithShape="1">
          <a:gsLst>
            <a:gs pos="0">
              <a:srgbClr val="FFFFFF"/>
            </a:gs>
            <a:gs pos="100000">
              <a:srgbClr val="9BC1FF"/>
            </a:gs>
          </a:gsLst>
          <a:lin ang="5400000" scaled="1"/>
        </a:gradFill>
        <a:ln w="9525" cmpd="sng">
          <a:solidFill>
            <a:srgbClr val="4A7EBB"/>
          </a:solidFill>
          <a:headEnd type="none"/>
          <a:tailEnd type="none"/>
        </a:ln>
      </xdr:spPr>
      <xdr:txBody>
        <a:bodyPr vertOverflow="clip" wrap="square" anchor="ctr"/>
        <a:p>
          <a:pPr algn="ctr">
            <a:defRPr/>
          </a:pPr>
          <a:r>
            <a:rPr lang="en-US" cap="none" sz="1200" b="1" i="0" u="none" baseline="0">
              <a:solidFill>
                <a:srgbClr val="000000"/>
              </a:solidFill>
              <a:latin typeface="Calibri"/>
              <a:ea typeface="Calibri"/>
              <a:cs typeface="Calibri"/>
            </a:rPr>
            <a:t>CONTOH 1
</a:t>
          </a:r>
          <a:r>
            <a:rPr lang="en-US" cap="none" sz="1200" b="1" i="0" u="none" baseline="0">
              <a:solidFill>
                <a:srgbClr val="000000"/>
              </a:solidFill>
              <a:latin typeface="Calibri"/>
              <a:ea typeface="Calibri"/>
              <a:cs typeface="Calibri"/>
            </a:rPr>
            <a:t>UNTUK PS UTAMA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257175</xdr:colOff>
      <xdr:row>3</xdr:row>
      <xdr:rowOff>85725</xdr:rowOff>
    </xdr:to>
    <xdr:sp>
      <xdr:nvSpPr>
        <xdr:cNvPr id="1" name="Rectangle 1"/>
        <xdr:cNvSpPr>
          <a:spLocks/>
        </xdr:cNvSpPr>
      </xdr:nvSpPr>
      <xdr:spPr>
        <a:xfrm>
          <a:off x="0" y="0"/>
          <a:ext cx="1752600" cy="657225"/>
        </a:xfrm>
        <a:prstGeom prst="rect">
          <a:avLst/>
        </a:prstGeom>
        <a:gradFill rotWithShape="1">
          <a:gsLst>
            <a:gs pos="0">
              <a:srgbClr val="FFFFFF"/>
            </a:gs>
            <a:gs pos="100000">
              <a:srgbClr val="9BC1FF"/>
            </a:gs>
          </a:gsLst>
          <a:lin ang="5400000" scaled="1"/>
        </a:gradFill>
        <a:ln w="9525" cmpd="sng">
          <a:solidFill>
            <a:srgbClr val="4A7EBB"/>
          </a:solidFill>
          <a:headEnd type="none"/>
          <a:tailEnd type="none"/>
        </a:ln>
      </xdr:spPr>
      <xdr:txBody>
        <a:bodyPr vertOverflow="clip" wrap="square" anchor="ctr"/>
        <a:p>
          <a:pPr algn="ctr">
            <a:defRPr/>
          </a:pPr>
          <a:r>
            <a:rPr lang="en-US" cap="none" sz="1200" b="1" i="0" u="none" baseline="0">
              <a:solidFill>
                <a:srgbClr val="000000"/>
              </a:solidFill>
              <a:latin typeface="Calibri"/>
              <a:ea typeface="Calibri"/>
              <a:cs typeface="Calibri"/>
            </a:rPr>
            <a:t>CONTOH 
</a:t>
          </a:r>
          <a:r>
            <a:rPr lang="en-US" cap="none" sz="1200" b="1" i="0" u="none" baseline="0">
              <a:solidFill>
                <a:srgbClr val="000000"/>
              </a:solidFill>
              <a:latin typeface="Calibri"/>
              <a:ea typeface="Calibri"/>
              <a:cs typeface="Calibri"/>
            </a:rPr>
            <a:t>UNTUK PS MADYA</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3</xdr:col>
      <xdr:colOff>314325</xdr:colOff>
      <xdr:row>3</xdr:row>
      <xdr:rowOff>85725</xdr:rowOff>
    </xdr:to>
    <xdr:sp>
      <xdr:nvSpPr>
        <xdr:cNvPr id="1" name="Rectangle 1"/>
        <xdr:cNvSpPr>
          <a:spLocks/>
        </xdr:cNvSpPr>
      </xdr:nvSpPr>
      <xdr:spPr>
        <a:xfrm>
          <a:off x="323850" y="0"/>
          <a:ext cx="1752600" cy="657225"/>
        </a:xfrm>
        <a:prstGeom prst="rect">
          <a:avLst/>
        </a:prstGeom>
        <a:gradFill rotWithShape="1">
          <a:gsLst>
            <a:gs pos="0">
              <a:srgbClr val="FFFFFF"/>
            </a:gs>
            <a:gs pos="100000">
              <a:srgbClr val="9BC1FF"/>
            </a:gs>
          </a:gsLst>
          <a:lin ang="5400000" scaled="1"/>
        </a:gradFill>
        <a:ln w="9525" cmpd="sng">
          <a:solidFill>
            <a:srgbClr val="4A7EBB"/>
          </a:solidFill>
          <a:headEnd type="none"/>
          <a:tailEnd type="none"/>
        </a:ln>
      </xdr:spPr>
      <xdr:txBody>
        <a:bodyPr vertOverflow="clip" wrap="square" anchor="ctr"/>
        <a:p>
          <a:pPr algn="ctr">
            <a:defRPr/>
          </a:pPr>
          <a:r>
            <a:rPr lang="en-US" cap="none" sz="1200" b="1" i="0" u="none" baseline="0">
              <a:solidFill>
                <a:srgbClr val="000000"/>
              </a:solidFill>
              <a:latin typeface="Calibri"/>
              <a:ea typeface="Calibri"/>
              <a:cs typeface="Calibri"/>
            </a:rPr>
            <a:t>CONTOH 
</a:t>
          </a:r>
          <a:r>
            <a:rPr lang="en-US" cap="none" sz="1200" b="1" i="0" u="none" baseline="0">
              <a:solidFill>
                <a:srgbClr val="000000"/>
              </a:solidFill>
              <a:latin typeface="Calibri"/>
              <a:ea typeface="Calibri"/>
              <a:cs typeface="Calibri"/>
            </a:rPr>
            <a:t>UNTUK PS MADYA</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3</xdr:col>
      <xdr:colOff>314325</xdr:colOff>
      <xdr:row>3</xdr:row>
      <xdr:rowOff>85725</xdr:rowOff>
    </xdr:to>
    <xdr:sp>
      <xdr:nvSpPr>
        <xdr:cNvPr id="1" name="Rectangle 1"/>
        <xdr:cNvSpPr>
          <a:spLocks/>
        </xdr:cNvSpPr>
      </xdr:nvSpPr>
      <xdr:spPr>
        <a:xfrm>
          <a:off x="323850" y="0"/>
          <a:ext cx="1752600" cy="657225"/>
        </a:xfrm>
        <a:prstGeom prst="rect">
          <a:avLst/>
        </a:prstGeom>
        <a:gradFill rotWithShape="1">
          <a:gsLst>
            <a:gs pos="0">
              <a:srgbClr val="FFFFFF"/>
            </a:gs>
            <a:gs pos="100000">
              <a:srgbClr val="9BC1FF"/>
            </a:gs>
          </a:gsLst>
          <a:lin ang="5400000" scaled="1"/>
        </a:gradFill>
        <a:ln w="9525" cmpd="sng">
          <a:solidFill>
            <a:srgbClr val="4A7EBB"/>
          </a:solidFill>
          <a:headEnd type="none"/>
          <a:tailEnd type="none"/>
        </a:ln>
      </xdr:spPr>
      <xdr:txBody>
        <a:bodyPr vertOverflow="clip" wrap="square" anchor="ctr"/>
        <a:p>
          <a:pPr algn="ctr">
            <a:defRPr/>
          </a:pPr>
          <a:r>
            <a:rPr lang="en-US" cap="none" sz="1200" b="1" i="0" u="none" baseline="0">
              <a:solidFill>
                <a:srgbClr val="000000"/>
              </a:solidFill>
              <a:latin typeface="Calibri"/>
              <a:ea typeface="Calibri"/>
              <a:cs typeface="Calibri"/>
            </a:rPr>
            <a:t>CONTOH 
</a:t>
          </a:r>
          <a:r>
            <a:rPr lang="en-US" cap="none" sz="1200" b="1" i="0" u="none" baseline="0">
              <a:solidFill>
                <a:srgbClr val="000000"/>
              </a:solidFill>
              <a:latin typeface="Calibri"/>
              <a:ea typeface="Calibri"/>
              <a:cs typeface="Calibri"/>
            </a:rPr>
            <a:t>UNTUK PS MADYA</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257175</xdr:colOff>
      <xdr:row>3</xdr:row>
      <xdr:rowOff>85725</xdr:rowOff>
    </xdr:to>
    <xdr:sp>
      <xdr:nvSpPr>
        <xdr:cNvPr id="1" name="Rectangle 1"/>
        <xdr:cNvSpPr>
          <a:spLocks/>
        </xdr:cNvSpPr>
      </xdr:nvSpPr>
      <xdr:spPr>
        <a:xfrm>
          <a:off x="0" y="0"/>
          <a:ext cx="2266950" cy="657225"/>
        </a:xfrm>
        <a:prstGeom prst="rect">
          <a:avLst/>
        </a:prstGeom>
        <a:gradFill rotWithShape="1">
          <a:gsLst>
            <a:gs pos="0">
              <a:srgbClr val="FFFFFF"/>
            </a:gs>
            <a:gs pos="100000">
              <a:srgbClr val="9BC1FF"/>
            </a:gs>
          </a:gsLst>
          <a:lin ang="5400000" scaled="1"/>
        </a:gradFill>
        <a:ln w="9525" cmpd="sng">
          <a:solidFill>
            <a:srgbClr val="4A7EBB"/>
          </a:solidFill>
          <a:headEnd type="none"/>
          <a:tailEnd type="none"/>
        </a:ln>
      </xdr:spPr>
      <xdr:txBody>
        <a:bodyPr vertOverflow="clip" wrap="square" anchor="ctr"/>
        <a:p>
          <a:pPr algn="ctr">
            <a:defRPr/>
          </a:pPr>
          <a:r>
            <a:rPr lang="en-US" cap="none" sz="1200" b="1" i="0" u="none" baseline="0">
              <a:solidFill>
                <a:srgbClr val="000000"/>
              </a:solidFill>
              <a:latin typeface="Calibri"/>
              <a:ea typeface="Calibri"/>
              <a:cs typeface="Calibri"/>
            </a:rPr>
            <a:t>CONTOH 
</a:t>
          </a:r>
          <a:r>
            <a:rPr lang="en-US" cap="none" sz="1200" b="1" i="0" u="none" baseline="0">
              <a:solidFill>
                <a:srgbClr val="000000"/>
              </a:solidFill>
              <a:latin typeface="Calibri"/>
              <a:ea typeface="Calibri"/>
              <a:cs typeface="Calibri"/>
            </a:rPr>
            <a:t>UNTUK PS MADYA</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257175</xdr:colOff>
      <xdr:row>3</xdr:row>
      <xdr:rowOff>85725</xdr:rowOff>
    </xdr:to>
    <xdr:sp>
      <xdr:nvSpPr>
        <xdr:cNvPr id="1" name="Rectangle 1"/>
        <xdr:cNvSpPr>
          <a:spLocks/>
        </xdr:cNvSpPr>
      </xdr:nvSpPr>
      <xdr:spPr>
        <a:xfrm>
          <a:off x="0" y="0"/>
          <a:ext cx="1752600" cy="657225"/>
        </a:xfrm>
        <a:prstGeom prst="rect">
          <a:avLst/>
        </a:prstGeom>
        <a:gradFill rotWithShape="1">
          <a:gsLst>
            <a:gs pos="0">
              <a:srgbClr val="FFFFFF"/>
            </a:gs>
            <a:gs pos="100000">
              <a:srgbClr val="9BC1FF"/>
            </a:gs>
          </a:gsLst>
          <a:lin ang="5400000" scaled="1"/>
        </a:gradFill>
        <a:ln w="9525" cmpd="sng">
          <a:solidFill>
            <a:srgbClr val="4A7EBB"/>
          </a:solidFill>
          <a:headEnd type="none"/>
          <a:tailEnd type="none"/>
        </a:ln>
      </xdr:spPr>
      <xdr:txBody>
        <a:bodyPr vertOverflow="clip" wrap="square" anchor="ctr"/>
        <a:p>
          <a:pPr algn="ctr">
            <a:defRPr/>
          </a:pPr>
          <a:r>
            <a:rPr lang="en-US" cap="none" sz="1200" b="1" i="0" u="none" baseline="0">
              <a:solidFill>
                <a:srgbClr val="000000"/>
              </a:solidFill>
              <a:latin typeface="Calibri"/>
              <a:ea typeface="Calibri"/>
              <a:cs typeface="Calibri"/>
            </a:rPr>
            <a:t>CONTOH 1
</a:t>
          </a:r>
          <a:r>
            <a:rPr lang="en-US" cap="none" sz="1200" b="1" i="0" u="none" baseline="0">
              <a:solidFill>
                <a:srgbClr val="000000"/>
              </a:solidFill>
              <a:latin typeface="Calibri"/>
              <a:ea typeface="Calibri"/>
              <a:cs typeface="Calibri"/>
            </a:rPr>
            <a:t>UNTUK PS MADYA</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1028700</xdr:colOff>
      <xdr:row>3</xdr:row>
      <xdr:rowOff>85725</xdr:rowOff>
    </xdr:to>
    <xdr:sp>
      <xdr:nvSpPr>
        <xdr:cNvPr id="1" name="Rectangle 1"/>
        <xdr:cNvSpPr>
          <a:spLocks/>
        </xdr:cNvSpPr>
      </xdr:nvSpPr>
      <xdr:spPr>
        <a:xfrm>
          <a:off x="0" y="0"/>
          <a:ext cx="1752600" cy="657225"/>
        </a:xfrm>
        <a:prstGeom prst="rect">
          <a:avLst/>
        </a:prstGeom>
        <a:gradFill rotWithShape="1">
          <a:gsLst>
            <a:gs pos="0">
              <a:srgbClr val="FFFFFF"/>
            </a:gs>
            <a:gs pos="100000">
              <a:srgbClr val="9BC1FF"/>
            </a:gs>
          </a:gsLst>
          <a:lin ang="5400000" scaled="1"/>
        </a:gradFill>
        <a:ln w="9525" cmpd="sng">
          <a:solidFill>
            <a:srgbClr val="4A7EBB"/>
          </a:solidFill>
          <a:headEnd type="none"/>
          <a:tailEnd type="none"/>
        </a:ln>
      </xdr:spPr>
      <xdr:txBody>
        <a:bodyPr vertOverflow="clip" wrap="square" anchor="ctr"/>
        <a:p>
          <a:pPr algn="ctr">
            <a:defRPr/>
          </a:pPr>
          <a:r>
            <a:rPr lang="en-US" cap="none" sz="1200" b="1" i="0" u="none" baseline="0">
              <a:solidFill>
                <a:srgbClr val="000000"/>
              </a:solidFill>
              <a:latin typeface="Calibri"/>
              <a:ea typeface="Calibri"/>
              <a:cs typeface="Calibri"/>
            </a:rPr>
            <a:t>CONTOH 1
</a:t>
          </a:r>
          <a:r>
            <a:rPr lang="en-US" cap="none" sz="1200" b="1" i="0" u="none" baseline="0">
              <a:solidFill>
                <a:srgbClr val="000000"/>
              </a:solidFill>
              <a:latin typeface="Calibri"/>
              <a:ea typeface="Calibri"/>
              <a:cs typeface="Calibri"/>
            </a:rPr>
            <a:t>UNTUK PS MUDA</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533400</xdr:colOff>
      <xdr:row>25</xdr:row>
      <xdr:rowOff>142875</xdr:rowOff>
    </xdr:from>
    <xdr:to>
      <xdr:col>16</xdr:col>
      <xdr:colOff>9525</xdr:colOff>
      <xdr:row>30</xdr:row>
      <xdr:rowOff>142875</xdr:rowOff>
    </xdr:to>
    <xdr:pic>
      <xdr:nvPicPr>
        <xdr:cNvPr id="1" name="Picture 1" descr="G:\logo\Government\lambang_garudaPS.gif"/>
        <xdr:cNvPicPr preferRelativeResize="1">
          <a:picLocks noChangeAspect="1"/>
        </xdr:cNvPicPr>
      </xdr:nvPicPr>
      <xdr:blipFill>
        <a:blip r:embed="rId1"/>
        <a:stretch>
          <a:fillRect/>
        </a:stretch>
      </xdr:blipFill>
      <xdr:spPr>
        <a:xfrm>
          <a:off x="9782175" y="9467850"/>
          <a:ext cx="990600" cy="9715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55.%20SKP-Pengawas%20Sekolah\005_SKP\005_SKP\Bahan%20Simulasi%20SKP%20Guru\Contoh%20Form%20SK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KP PS"/>
      <sheetName val="PENGUKURAN"/>
    </sheetNames>
    <sheetDataSet>
      <sheetData sheetId="0">
        <row r="4">
          <cell r="D4" t="str">
            <v>Siswanto</v>
          </cell>
          <cell r="I4" t="str">
            <v>Yunisman</v>
          </cell>
        </row>
        <row r="6">
          <cell r="D6" t="str">
            <v>Pembina Utama  Muda IV/c</v>
          </cell>
          <cell r="I6" t="str">
            <v>Pembina Tk. I/ Ivb</v>
          </cell>
        </row>
        <row r="7">
          <cell r="D7" t="str">
            <v>Kepala Dinas Pendidikan</v>
          </cell>
          <cell r="I7" t="str">
            <v>Pengawas Madya</v>
          </cell>
        </row>
        <row r="8">
          <cell r="D8" t="str">
            <v>Dinas Pendidikan Kota Bunga</v>
          </cell>
          <cell r="I8" t="str">
            <v>Dinas Pendidikan Kota Bunga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L60"/>
  <sheetViews>
    <sheetView zoomScalePageLayoutView="0" workbookViewId="0" topLeftCell="A7">
      <selection activeCell="C18" sqref="C18:D18"/>
    </sheetView>
  </sheetViews>
  <sheetFormatPr defaultColWidth="9.140625" defaultRowHeight="15"/>
  <cols>
    <col min="1" max="1" width="4.8515625" style="0" customWidth="1"/>
    <col min="2" max="2" width="8.421875" style="0" customWidth="1"/>
    <col min="3" max="3" width="14.421875" style="0" customWidth="1"/>
    <col min="4" max="4" width="63.28125" style="0" customWidth="1"/>
    <col min="5" max="5" width="9.00390625" style="0" customWidth="1"/>
    <col min="6" max="6" width="7.57421875" style="0" customWidth="1"/>
    <col min="7" max="7" width="9.28125" style="0" customWidth="1"/>
    <col min="9" max="9" width="12.421875" style="0" customWidth="1"/>
    <col min="10" max="10" width="7.140625" style="0" customWidth="1"/>
    <col min="11" max="11" width="8.00390625" style="0" customWidth="1"/>
    <col min="12" max="12" width="9.28125" style="0" customWidth="1"/>
  </cols>
  <sheetData>
    <row r="1" spans="1:4" ht="15">
      <c r="A1" s="330"/>
      <c r="B1" s="330"/>
      <c r="C1" s="330"/>
      <c r="D1" s="330"/>
    </row>
    <row r="2" spans="1:4" ht="15">
      <c r="A2" s="330"/>
      <c r="B2" s="330"/>
      <c r="C2" s="330"/>
      <c r="D2" s="330"/>
    </row>
    <row r="3" spans="1:4" ht="15">
      <c r="A3" s="330"/>
      <c r="B3" s="330"/>
      <c r="C3" s="330"/>
      <c r="D3" s="330"/>
    </row>
    <row r="4" spans="1:4" ht="15">
      <c r="A4" s="330"/>
      <c r="B4" s="330"/>
      <c r="C4" s="330"/>
      <c r="D4" s="330"/>
    </row>
    <row r="5" spans="2:12" ht="15.75">
      <c r="B5" s="331" t="s">
        <v>0</v>
      </c>
      <c r="C5" s="331"/>
      <c r="D5" s="331"/>
      <c r="E5" s="331"/>
      <c r="F5" s="331"/>
      <c r="G5" s="331"/>
      <c r="H5" s="331"/>
      <c r="I5" s="331"/>
      <c r="J5" s="331"/>
      <c r="K5" s="331"/>
      <c r="L5" s="331"/>
    </row>
    <row r="6" spans="2:12" ht="16.5" thickBot="1">
      <c r="B6" s="331" t="s">
        <v>1</v>
      </c>
      <c r="C6" s="331"/>
      <c r="D6" s="331"/>
      <c r="E6" s="331"/>
      <c r="F6" s="331"/>
      <c r="G6" s="331"/>
      <c r="H6" s="331"/>
      <c r="I6" s="331"/>
      <c r="J6" s="331"/>
      <c r="K6" s="331"/>
      <c r="L6" s="331"/>
    </row>
    <row r="7" spans="2:12" ht="16.5" thickBot="1" thickTop="1">
      <c r="B7" s="1" t="s">
        <v>2</v>
      </c>
      <c r="C7" s="332" t="s">
        <v>3</v>
      </c>
      <c r="D7" s="333"/>
      <c r="E7" s="334"/>
      <c r="F7" s="2" t="s">
        <v>2</v>
      </c>
      <c r="G7" s="332" t="s">
        <v>4</v>
      </c>
      <c r="H7" s="333"/>
      <c r="I7" s="333"/>
      <c r="J7" s="333"/>
      <c r="K7" s="333"/>
      <c r="L7" s="334"/>
    </row>
    <row r="8" spans="2:12" ht="15.75" thickTop="1">
      <c r="B8" s="3">
        <v>1</v>
      </c>
      <c r="C8" s="4" t="s">
        <v>5</v>
      </c>
      <c r="D8" s="335"/>
      <c r="E8" s="336"/>
      <c r="F8" s="5">
        <v>1</v>
      </c>
      <c r="G8" s="337" t="s">
        <v>5</v>
      </c>
      <c r="H8" s="338"/>
      <c r="I8" s="335"/>
      <c r="J8" s="339"/>
      <c r="K8" s="339"/>
      <c r="L8" s="336"/>
    </row>
    <row r="9" spans="2:12" ht="15">
      <c r="B9" s="3">
        <v>2</v>
      </c>
      <c r="C9" s="4" t="s">
        <v>7</v>
      </c>
      <c r="D9" s="329"/>
      <c r="E9" s="320"/>
      <c r="F9" s="6">
        <v>2</v>
      </c>
      <c r="G9" s="321" t="s">
        <v>7</v>
      </c>
      <c r="H9" s="322"/>
      <c r="I9" s="329"/>
      <c r="J9" s="323"/>
      <c r="K9" s="323"/>
      <c r="L9" s="320"/>
    </row>
    <row r="10" spans="2:12" ht="15">
      <c r="B10" s="3">
        <v>3</v>
      </c>
      <c r="C10" s="4" t="s">
        <v>8</v>
      </c>
      <c r="D10" s="319"/>
      <c r="E10" s="320"/>
      <c r="F10" s="6">
        <v>3</v>
      </c>
      <c r="G10" s="321" t="s">
        <v>8</v>
      </c>
      <c r="H10" s="322"/>
      <c r="I10" s="319"/>
      <c r="J10" s="323"/>
      <c r="K10" s="323"/>
      <c r="L10" s="320"/>
    </row>
    <row r="11" spans="2:12" ht="15">
      <c r="B11" s="3">
        <v>4</v>
      </c>
      <c r="C11" s="4" t="s">
        <v>10</v>
      </c>
      <c r="D11" s="319"/>
      <c r="E11" s="320"/>
      <c r="F11" s="6">
        <v>4</v>
      </c>
      <c r="G11" s="321" t="s">
        <v>10</v>
      </c>
      <c r="H11" s="322"/>
      <c r="I11" s="319"/>
      <c r="J11" s="323"/>
      <c r="K11" s="323"/>
      <c r="L11" s="320"/>
    </row>
    <row r="12" spans="2:12" ht="15.75" thickBot="1">
      <c r="B12" s="7">
        <v>5</v>
      </c>
      <c r="C12" s="8" t="s">
        <v>13</v>
      </c>
      <c r="D12" s="324"/>
      <c r="E12" s="325"/>
      <c r="F12" s="9">
        <v>5</v>
      </c>
      <c r="G12" s="326" t="s">
        <v>13</v>
      </c>
      <c r="H12" s="327"/>
      <c r="I12" s="324"/>
      <c r="J12" s="328"/>
      <c r="K12" s="328"/>
      <c r="L12" s="325"/>
    </row>
    <row r="13" spans="2:12" ht="16.5" thickBot="1" thickTop="1">
      <c r="B13" s="306" t="s">
        <v>2</v>
      </c>
      <c r="C13" s="308" t="s">
        <v>15</v>
      </c>
      <c r="D13" s="309"/>
      <c r="E13" s="310"/>
      <c r="F13" s="306" t="s">
        <v>16</v>
      </c>
      <c r="G13" s="314" t="s">
        <v>17</v>
      </c>
      <c r="H13" s="315"/>
      <c r="I13" s="315"/>
      <c r="J13" s="315"/>
      <c r="K13" s="315"/>
      <c r="L13" s="316"/>
    </row>
    <row r="14" spans="2:12" ht="16.5" thickBot="1" thickTop="1">
      <c r="B14" s="307"/>
      <c r="C14" s="311"/>
      <c r="D14" s="312"/>
      <c r="E14" s="313"/>
      <c r="F14" s="307"/>
      <c r="G14" s="317" t="s">
        <v>18</v>
      </c>
      <c r="H14" s="318"/>
      <c r="I14" s="10" t="s">
        <v>19</v>
      </c>
      <c r="J14" s="317" t="s">
        <v>20</v>
      </c>
      <c r="K14" s="318"/>
      <c r="L14" s="10" t="s">
        <v>21</v>
      </c>
    </row>
    <row r="15" spans="2:12" ht="15.75" thickTop="1">
      <c r="B15" s="11" t="s">
        <v>78</v>
      </c>
      <c r="C15" s="302" t="s">
        <v>145</v>
      </c>
      <c r="D15" s="303"/>
      <c r="E15" s="12" t="s">
        <v>78</v>
      </c>
      <c r="F15" s="12" t="str">
        <f>+E15</f>
        <v> </v>
      </c>
      <c r="G15" s="13" t="s">
        <v>78</v>
      </c>
      <c r="H15" s="14" t="s">
        <v>78</v>
      </c>
      <c r="I15" s="15" t="s">
        <v>78</v>
      </c>
      <c r="J15" s="16" t="s">
        <v>78</v>
      </c>
      <c r="K15" s="14" t="s">
        <v>78</v>
      </c>
      <c r="L15" s="28" t="s">
        <v>78</v>
      </c>
    </row>
    <row r="16" spans="2:12" ht="15">
      <c r="B16" s="11">
        <v>1</v>
      </c>
      <c r="C16" s="302" t="s">
        <v>150</v>
      </c>
      <c r="D16" s="303"/>
      <c r="E16" s="187">
        <v>0.9</v>
      </c>
      <c r="F16" s="12">
        <f>+E16*G16</f>
        <v>0.9</v>
      </c>
      <c r="G16" s="123">
        <v>1</v>
      </c>
      <c r="H16" s="18" t="s">
        <v>22</v>
      </c>
      <c r="I16" s="124">
        <v>100</v>
      </c>
      <c r="J16" s="125">
        <v>1</v>
      </c>
      <c r="K16" s="18" t="s">
        <v>23</v>
      </c>
      <c r="L16" s="28" t="s">
        <v>26</v>
      </c>
    </row>
    <row r="17" spans="2:12" ht="15">
      <c r="B17" s="11">
        <v>2</v>
      </c>
      <c r="C17" s="302" t="s">
        <v>24</v>
      </c>
      <c r="D17" s="303"/>
      <c r="E17" s="187">
        <v>6</v>
      </c>
      <c r="F17" s="12">
        <f aca="true" t="shared" si="0" ref="F17:F27">+E17*G17</f>
        <v>6</v>
      </c>
      <c r="G17" s="17">
        <v>1</v>
      </c>
      <c r="H17" s="18" t="s">
        <v>22</v>
      </c>
      <c r="I17" s="19">
        <v>100</v>
      </c>
      <c r="J17" s="17">
        <v>10</v>
      </c>
      <c r="K17" s="20" t="s">
        <v>23</v>
      </c>
      <c r="L17" s="28" t="s">
        <v>26</v>
      </c>
    </row>
    <row r="18" spans="2:12" ht="15">
      <c r="B18" s="21">
        <v>3</v>
      </c>
      <c r="C18" s="304" t="s">
        <v>25</v>
      </c>
      <c r="D18" s="305"/>
      <c r="E18" s="188">
        <v>9</v>
      </c>
      <c r="F18" s="12">
        <f t="shared" si="0"/>
        <v>9</v>
      </c>
      <c r="G18" s="23">
        <v>1</v>
      </c>
      <c r="H18" s="24" t="s">
        <v>22</v>
      </c>
      <c r="I18" s="25">
        <v>100</v>
      </c>
      <c r="J18" s="26">
        <v>10</v>
      </c>
      <c r="K18" s="27" t="s">
        <v>23</v>
      </c>
      <c r="L18" s="28" t="s">
        <v>26</v>
      </c>
    </row>
    <row r="19" spans="2:12" ht="15">
      <c r="B19" s="21">
        <v>4</v>
      </c>
      <c r="C19" s="304" t="s">
        <v>47</v>
      </c>
      <c r="D19" s="305"/>
      <c r="E19" s="189">
        <v>6</v>
      </c>
      <c r="F19" s="12">
        <f t="shared" si="0"/>
        <v>6</v>
      </c>
      <c r="G19" s="30">
        <v>1</v>
      </c>
      <c r="H19" s="31" t="s">
        <v>22</v>
      </c>
      <c r="I19" s="32">
        <v>100</v>
      </c>
      <c r="J19" s="33">
        <v>2</v>
      </c>
      <c r="K19" s="34" t="s">
        <v>23</v>
      </c>
      <c r="L19" s="35" t="s">
        <v>26</v>
      </c>
    </row>
    <row r="20" spans="2:12" ht="15.75" customHeight="1">
      <c r="B20" s="21">
        <v>5</v>
      </c>
      <c r="C20" s="297" t="s">
        <v>27</v>
      </c>
      <c r="D20" s="298"/>
      <c r="E20" s="189">
        <v>4.5</v>
      </c>
      <c r="F20" s="12">
        <f t="shared" si="0"/>
        <v>4.5</v>
      </c>
      <c r="G20" s="23">
        <v>1</v>
      </c>
      <c r="H20" s="24" t="s">
        <v>22</v>
      </c>
      <c r="I20" s="25">
        <v>100</v>
      </c>
      <c r="J20" s="26">
        <v>1</v>
      </c>
      <c r="K20" s="36" t="s">
        <v>23</v>
      </c>
      <c r="L20" s="37" t="s">
        <v>26</v>
      </c>
    </row>
    <row r="21" spans="2:12" ht="30" customHeight="1">
      <c r="B21" s="21">
        <v>6</v>
      </c>
      <c r="C21" s="297" t="s">
        <v>151</v>
      </c>
      <c r="D21" s="298"/>
      <c r="E21" s="190">
        <v>0.45</v>
      </c>
      <c r="F21" s="12">
        <f t="shared" si="0"/>
        <v>0.45</v>
      </c>
      <c r="G21" s="137">
        <v>1</v>
      </c>
      <c r="H21" s="24" t="s">
        <v>22</v>
      </c>
      <c r="I21" s="21">
        <v>100</v>
      </c>
      <c r="J21" s="138">
        <v>1</v>
      </c>
      <c r="K21" s="139" t="s">
        <v>23</v>
      </c>
      <c r="L21" s="37" t="s">
        <v>26</v>
      </c>
    </row>
    <row r="22" spans="2:12" ht="15">
      <c r="B22" s="21">
        <v>7</v>
      </c>
      <c r="C22" s="297" t="s">
        <v>29</v>
      </c>
      <c r="D22" s="298"/>
      <c r="E22" s="189">
        <v>9</v>
      </c>
      <c r="F22" s="12">
        <f t="shared" si="0"/>
        <v>9</v>
      </c>
      <c r="G22" s="23">
        <v>1</v>
      </c>
      <c r="H22" s="24" t="s">
        <v>22</v>
      </c>
      <c r="I22" s="25">
        <v>100</v>
      </c>
      <c r="J22" s="26">
        <v>10</v>
      </c>
      <c r="K22" s="36" t="s">
        <v>23</v>
      </c>
      <c r="L22" s="37" t="s">
        <v>26</v>
      </c>
    </row>
    <row r="23" spans="2:12" ht="27.75" customHeight="1">
      <c r="B23" s="21">
        <v>8</v>
      </c>
      <c r="C23" s="297" t="s">
        <v>30</v>
      </c>
      <c r="D23" s="298"/>
      <c r="E23" s="189">
        <v>0.75</v>
      </c>
      <c r="F23" s="12">
        <f t="shared" si="0"/>
        <v>0.75</v>
      </c>
      <c r="G23" s="23">
        <v>1</v>
      </c>
      <c r="H23" s="24" t="s">
        <v>22</v>
      </c>
      <c r="I23" s="25">
        <f aca="true" t="shared" si="1" ref="I23:I33">+I22</f>
        <v>100</v>
      </c>
      <c r="J23" s="26">
        <v>10</v>
      </c>
      <c r="K23" s="36" t="s">
        <v>23</v>
      </c>
      <c r="L23" s="37" t="s">
        <v>26</v>
      </c>
    </row>
    <row r="24" spans="2:12" ht="15">
      <c r="B24" s="21">
        <v>9</v>
      </c>
      <c r="C24" s="297" t="s">
        <v>31</v>
      </c>
      <c r="D24" s="298"/>
      <c r="E24" s="189">
        <v>0.9</v>
      </c>
      <c r="F24" s="12">
        <f t="shared" si="0"/>
        <v>0.9</v>
      </c>
      <c r="G24" s="23">
        <v>1</v>
      </c>
      <c r="H24" s="24" t="s">
        <v>22</v>
      </c>
      <c r="I24" s="25">
        <f t="shared" si="1"/>
        <v>100</v>
      </c>
      <c r="J24" s="26">
        <v>1</v>
      </c>
      <c r="K24" s="36" t="s">
        <v>23</v>
      </c>
      <c r="L24" s="37" t="s">
        <v>26</v>
      </c>
    </row>
    <row r="25" spans="2:12" ht="37.5" customHeight="1">
      <c r="B25" s="21">
        <v>10</v>
      </c>
      <c r="C25" s="297" t="s">
        <v>152</v>
      </c>
      <c r="D25" s="298"/>
      <c r="E25" s="190">
        <v>0.75</v>
      </c>
      <c r="F25" s="12">
        <f t="shared" si="0"/>
        <v>0.75</v>
      </c>
      <c r="G25" s="137">
        <v>1</v>
      </c>
      <c r="H25" s="24" t="s">
        <v>22</v>
      </c>
      <c r="I25" s="21">
        <f t="shared" si="1"/>
        <v>100</v>
      </c>
      <c r="J25" s="138">
        <v>10</v>
      </c>
      <c r="K25" s="139" t="s">
        <v>23</v>
      </c>
      <c r="L25" s="37" t="s">
        <v>26</v>
      </c>
    </row>
    <row r="26" spans="2:12" ht="22.5" customHeight="1">
      <c r="B26" s="21"/>
      <c r="C26" s="299" t="s">
        <v>177</v>
      </c>
      <c r="D26" s="301"/>
      <c r="E26" s="190"/>
      <c r="F26" s="12">
        <f t="shared" si="0"/>
        <v>0</v>
      </c>
      <c r="G26" s="137"/>
      <c r="H26" s="24"/>
      <c r="I26" s="21"/>
      <c r="J26" s="138"/>
      <c r="K26" s="139"/>
      <c r="L26" s="37"/>
    </row>
    <row r="27" spans="2:12" ht="20.25" customHeight="1">
      <c r="B27" s="38" t="s">
        <v>32</v>
      </c>
      <c r="C27" s="297" t="s">
        <v>156</v>
      </c>
      <c r="D27" s="298"/>
      <c r="E27" s="189">
        <v>6</v>
      </c>
      <c r="F27" s="12">
        <f t="shared" si="0"/>
        <v>6</v>
      </c>
      <c r="G27" s="23">
        <v>1</v>
      </c>
      <c r="H27" s="39" t="s">
        <v>153</v>
      </c>
      <c r="I27" s="25">
        <f>+I25</f>
        <v>100</v>
      </c>
      <c r="J27" s="26">
        <v>6</v>
      </c>
      <c r="K27" s="36" t="s">
        <v>23</v>
      </c>
      <c r="L27" s="37" t="s">
        <v>26</v>
      </c>
    </row>
    <row r="28" spans="2:12" ht="20.25" customHeight="1">
      <c r="B28" s="38"/>
      <c r="C28" s="176"/>
      <c r="D28" s="177"/>
      <c r="E28" s="189"/>
      <c r="F28" s="12">
        <f>SUM(F16:F27)</f>
        <v>44.24999999999999</v>
      </c>
      <c r="G28" s="23"/>
      <c r="H28" s="39"/>
      <c r="I28" s="25"/>
      <c r="J28" s="26"/>
      <c r="K28" s="36"/>
      <c r="L28" s="37"/>
    </row>
    <row r="29" spans="2:12" ht="15">
      <c r="B29" s="21" t="s">
        <v>78</v>
      </c>
      <c r="C29" s="299" t="s">
        <v>147</v>
      </c>
      <c r="D29" s="298"/>
      <c r="E29" s="189" t="s">
        <v>78</v>
      </c>
      <c r="F29" s="12" t="str">
        <f>+E29</f>
        <v> </v>
      </c>
      <c r="G29" s="23" t="s">
        <v>78</v>
      </c>
      <c r="H29" s="39" t="s">
        <v>78</v>
      </c>
      <c r="I29" s="25" t="s">
        <v>78</v>
      </c>
      <c r="J29" s="26" t="s">
        <v>78</v>
      </c>
      <c r="K29" s="36" t="s">
        <v>78</v>
      </c>
      <c r="L29" s="37" t="s">
        <v>26</v>
      </c>
    </row>
    <row r="30" spans="2:12" ht="15">
      <c r="B30" s="21">
        <v>12</v>
      </c>
      <c r="C30" s="297" t="s">
        <v>146</v>
      </c>
      <c r="D30" s="298"/>
      <c r="E30" s="189">
        <v>1</v>
      </c>
      <c r="F30" s="12">
        <f>E30*G30</f>
        <v>1</v>
      </c>
      <c r="G30" s="23">
        <v>1</v>
      </c>
      <c r="H30" s="39" t="s">
        <v>34</v>
      </c>
      <c r="I30" s="25">
        <v>100</v>
      </c>
      <c r="J30" s="26">
        <v>12</v>
      </c>
      <c r="K30" s="36" t="s">
        <v>23</v>
      </c>
      <c r="L30" s="37" t="s">
        <v>26</v>
      </c>
    </row>
    <row r="31" spans="2:12" ht="15">
      <c r="B31" s="21">
        <v>13</v>
      </c>
      <c r="C31" s="297" t="s">
        <v>154</v>
      </c>
      <c r="D31" s="298"/>
      <c r="E31" s="189">
        <v>2</v>
      </c>
      <c r="F31" s="12">
        <f>E31*G31</f>
        <v>4</v>
      </c>
      <c r="G31" s="23">
        <v>2</v>
      </c>
      <c r="H31" s="39" t="s">
        <v>34</v>
      </c>
      <c r="I31" s="25">
        <v>100</v>
      </c>
      <c r="J31" s="26">
        <v>3</v>
      </c>
      <c r="K31" s="36" t="s">
        <v>139</v>
      </c>
      <c r="L31" s="37" t="s">
        <v>26</v>
      </c>
    </row>
    <row r="32" spans="2:12" ht="15">
      <c r="B32" s="21">
        <v>14</v>
      </c>
      <c r="C32" s="297" t="s">
        <v>36</v>
      </c>
      <c r="D32" s="298"/>
      <c r="E32" s="189">
        <v>0.5</v>
      </c>
      <c r="F32" s="12">
        <f>E32*G32</f>
        <v>0.5</v>
      </c>
      <c r="G32" s="23">
        <v>1</v>
      </c>
      <c r="H32" s="39" t="s">
        <v>34</v>
      </c>
      <c r="I32" s="25">
        <f t="shared" si="1"/>
        <v>100</v>
      </c>
      <c r="J32" s="26">
        <v>2</v>
      </c>
      <c r="K32" s="36" t="s">
        <v>23</v>
      </c>
      <c r="L32" s="37" t="s">
        <v>26</v>
      </c>
    </row>
    <row r="33" spans="2:12" ht="15">
      <c r="B33" s="21">
        <v>15</v>
      </c>
      <c r="C33" s="300" t="s">
        <v>155</v>
      </c>
      <c r="D33" s="298"/>
      <c r="E33" s="189">
        <v>0.04</v>
      </c>
      <c r="F33" s="12">
        <f>E33*G33</f>
        <v>0.04</v>
      </c>
      <c r="G33" s="23">
        <v>1</v>
      </c>
      <c r="H33" s="39" t="s">
        <v>34</v>
      </c>
      <c r="I33" s="25">
        <f t="shared" si="1"/>
        <v>100</v>
      </c>
      <c r="J33" s="26">
        <v>1</v>
      </c>
      <c r="K33" s="36" t="s">
        <v>23</v>
      </c>
      <c r="L33" s="37" t="s">
        <v>26</v>
      </c>
    </row>
    <row r="34" spans="2:12" ht="15">
      <c r="B34" s="21"/>
      <c r="C34" s="178"/>
      <c r="D34" s="177"/>
      <c r="E34" s="148"/>
      <c r="F34" s="12">
        <f>SUM(F30:F33)</f>
        <v>5.54</v>
      </c>
      <c r="G34" s="23"/>
      <c r="H34" s="39"/>
      <c r="I34" s="25"/>
      <c r="J34" s="26"/>
      <c r="K34" s="36"/>
      <c r="L34" s="37"/>
    </row>
    <row r="35" spans="2:12" ht="15">
      <c r="B35" s="21"/>
      <c r="C35" s="292"/>
      <c r="D35" s="293"/>
      <c r="E35" s="40"/>
      <c r="F35" s="40"/>
      <c r="G35" s="23"/>
      <c r="H35" s="41"/>
      <c r="I35" s="25"/>
      <c r="J35" s="26"/>
      <c r="K35" s="36"/>
      <c r="L35" s="42"/>
    </row>
    <row r="36" spans="2:12" ht="15.75" thickBot="1">
      <c r="B36" s="25"/>
      <c r="C36" s="294" t="s">
        <v>38</v>
      </c>
      <c r="D36" s="295"/>
      <c r="E36" s="43"/>
      <c r="F36" s="58">
        <f>F28+F34</f>
        <v>49.78999999999999</v>
      </c>
      <c r="G36" s="44"/>
      <c r="H36" s="45"/>
      <c r="I36" s="46"/>
      <c r="J36" s="47"/>
      <c r="K36" s="48"/>
      <c r="L36" s="49"/>
    </row>
    <row r="37" spans="2:12" ht="15.75" thickTop="1">
      <c r="B37" s="50"/>
      <c r="C37" s="50"/>
      <c r="D37" s="50"/>
      <c r="E37" s="50"/>
      <c r="F37" s="50"/>
      <c r="G37" s="50"/>
      <c r="H37" s="288" t="s">
        <v>135</v>
      </c>
      <c r="I37" s="288"/>
      <c r="J37" s="288"/>
      <c r="K37" s="288"/>
      <c r="L37" s="288"/>
    </row>
    <row r="38" spans="2:12" ht="15">
      <c r="B38" s="288" t="s">
        <v>39</v>
      </c>
      <c r="C38" s="288"/>
      <c r="D38" s="288"/>
      <c r="E38" s="288"/>
      <c r="F38" s="288"/>
      <c r="G38" s="51"/>
      <c r="H38" s="288" t="s">
        <v>40</v>
      </c>
      <c r="I38" s="288"/>
      <c r="J38" s="288"/>
      <c r="K38" s="288"/>
      <c r="L38" s="288"/>
    </row>
    <row r="39" spans="2:12" ht="15">
      <c r="B39" s="51"/>
      <c r="C39" s="51"/>
      <c r="D39" s="51"/>
      <c r="E39" s="51"/>
      <c r="F39" s="51"/>
      <c r="G39" s="51"/>
      <c r="H39" s="51"/>
      <c r="I39" s="51"/>
      <c r="J39" s="51"/>
      <c r="K39" s="51"/>
      <c r="L39" s="51"/>
    </row>
    <row r="40" spans="2:12" ht="15">
      <c r="B40" s="50"/>
      <c r="C40" s="50"/>
      <c r="D40" s="50"/>
      <c r="E40" s="50"/>
      <c r="F40" s="50"/>
      <c r="G40" s="50"/>
      <c r="H40" s="50"/>
      <c r="I40" s="50"/>
      <c r="J40" s="50"/>
      <c r="K40" s="50"/>
      <c r="L40" s="50"/>
    </row>
    <row r="41" spans="2:12" ht="15">
      <c r="B41" s="296"/>
      <c r="C41" s="296"/>
      <c r="D41" s="296"/>
      <c r="E41" s="296"/>
      <c r="F41" s="296"/>
      <c r="G41" s="51"/>
      <c r="H41" s="296"/>
      <c r="I41" s="296"/>
      <c r="J41" s="296"/>
      <c r="K41" s="296"/>
      <c r="L41" s="296"/>
    </row>
    <row r="42" spans="2:12" ht="15">
      <c r="B42" s="288" t="s">
        <v>206</v>
      </c>
      <c r="C42" s="288"/>
      <c r="D42" s="288"/>
      <c r="E42" s="288"/>
      <c r="F42" s="288"/>
      <c r="G42" s="50"/>
      <c r="H42" s="288" t="s">
        <v>206</v>
      </c>
      <c r="I42" s="288"/>
      <c r="J42" s="288"/>
      <c r="K42" s="288"/>
      <c r="L42" s="288"/>
    </row>
    <row r="44" ht="15">
      <c r="C44" s="160" t="s">
        <v>179</v>
      </c>
    </row>
    <row r="46" spans="3:8" ht="15">
      <c r="C46" s="289" t="s">
        <v>178</v>
      </c>
      <c r="D46" s="289"/>
      <c r="E46" s="289"/>
      <c r="F46" s="289"/>
      <c r="G46" s="289"/>
      <c r="H46" s="289"/>
    </row>
    <row r="47" spans="3:4" ht="15">
      <c r="C47" t="s">
        <v>78</v>
      </c>
      <c r="D47" t="s">
        <v>170</v>
      </c>
    </row>
    <row r="48" ht="15">
      <c r="D48" t="s">
        <v>171</v>
      </c>
    </row>
    <row r="49" ht="15.75" thickBot="1">
      <c r="D49" t="s">
        <v>172</v>
      </c>
    </row>
    <row r="50" spans="4:8" ht="15.75" thickBot="1">
      <c r="D50" s="149" t="s">
        <v>162</v>
      </c>
      <c r="E50" s="290" t="s">
        <v>163</v>
      </c>
      <c r="F50" s="291"/>
      <c r="G50" s="290" t="s">
        <v>164</v>
      </c>
      <c r="H50" s="291"/>
    </row>
    <row r="51" spans="4:8" ht="15">
      <c r="D51" s="150" t="s">
        <v>165</v>
      </c>
      <c r="E51" s="168">
        <v>150</v>
      </c>
      <c r="F51" s="213"/>
      <c r="G51" s="168">
        <f>+E51/4</f>
        <v>37.5</v>
      </c>
      <c r="H51" s="213"/>
    </row>
    <row r="52" spans="4:8" ht="15">
      <c r="D52" s="191" t="s">
        <v>166</v>
      </c>
      <c r="E52" s="169">
        <f>+E51*0.8</f>
        <v>120</v>
      </c>
      <c r="F52" s="213"/>
      <c r="G52" s="168">
        <f>+E52/4</f>
        <v>30</v>
      </c>
      <c r="H52" s="213"/>
    </row>
    <row r="53" spans="4:8" ht="15">
      <c r="D53" s="150" t="s">
        <v>167</v>
      </c>
      <c r="E53" s="170"/>
      <c r="F53" s="171">
        <f>+E52-F54</f>
        <v>108</v>
      </c>
      <c r="G53" s="168"/>
      <c r="H53" s="171">
        <f>+G52-H54</f>
        <v>27</v>
      </c>
    </row>
    <row r="54" spans="4:8" ht="15">
      <c r="D54" s="150" t="s">
        <v>168</v>
      </c>
      <c r="E54" s="170"/>
      <c r="F54" s="213">
        <v>12</v>
      </c>
      <c r="G54" s="168"/>
      <c r="H54" s="213">
        <f>+F54/4</f>
        <v>3</v>
      </c>
    </row>
    <row r="55" spans="4:8" ht="15">
      <c r="D55" s="191" t="s">
        <v>169</v>
      </c>
      <c r="E55" s="169">
        <f>+E51*0.2</f>
        <v>30</v>
      </c>
      <c r="F55" s="213"/>
      <c r="G55" s="168">
        <f>+E55/4</f>
        <v>7.5</v>
      </c>
      <c r="H55" s="213"/>
    </row>
    <row r="56" spans="4:8" ht="15.75" thickBot="1">
      <c r="D56" s="151"/>
      <c r="E56" s="152"/>
      <c r="F56" s="153"/>
      <c r="G56" s="152"/>
      <c r="H56" s="153"/>
    </row>
    <row r="58" ht="15">
      <c r="D58" t="s">
        <v>185</v>
      </c>
    </row>
    <row r="59" ht="15">
      <c r="D59" t="s">
        <v>186</v>
      </c>
    </row>
    <row r="60" ht="15">
      <c r="D60" t="s">
        <v>187</v>
      </c>
    </row>
  </sheetData>
  <sheetProtection/>
  <mergeCells count="56">
    <mergeCell ref="A1:D4"/>
    <mergeCell ref="B5:L5"/>
    <mergeCell ref="B6:L6"/>
    <mergeCell ref="C7:E7"/>
    <mergeCell ref="G7:L7"/>
    <mergeCell ref="D8:E8"/>
    <mergeCell ref="G8:H8"/>
    <mergeCell ref="I8:L8"/>
    <mergeCell ref="D9:E9"/>
    <mergeCell ref="G9:H9"/>
    <mergeCell ref="I9:L9"/>
    <mergeCell ref="D10:E10"/>
    <mergeCell ref="G10:H10"/>
    <mergeCell ref="I10:L10"/>
    <mergeCell ref="D11:E11"/>
    <mergeCell ref="G11:H11"/>
    <mergeCell ref="I11:L11"/>
    <mergeCell ref="D12:E12"/>
    <mergeCell ref="G12:H12"/>
    <mergeCell ref="I12:L12"/>
    <mergeCell ref="B13:B14"/>
    <mergeCell ref="C13:E14"/>
    <mergeCell ref="F13:F14"/>
    <mergeCell ref="G13:L13"/>
    <mergeCell ref="G14:H14"/>
    <mergeCell ref="J14:K14"/>
    <mergeCell ref="C15:D15"/>
    <mergeCell ref="C16:D16"/>
    <mergeCell ref="C17:D17"/>
    <mergeCell ref="C18:D18"/>
    <mergeCell ref="C19:D19"/>
    <mergeCell ref="C20:D20"/>
    <mergeCell ref="C21:D21"/>
    <mergeCell ref="C22:D22"/>
    <mergeCell ref="C23:D23"/>
    <mergeCell ref="C24:D24"/>
    <mergeCell ref="C25:D25"/>
    <mergeCell ref="C26:D26"/>
    <mergeCell ref="B41:F41"/>
    <mergeCell ref="H41:L41"/>
    <mergeCell ref="C27:D27"/>
    <mergeCell ref="C29:D29"/>
    <mergeCell ref="C30:D30"/>
    <mergeCell ref="C31:D31"/>
    <mergeCell ref="C32:D32"/>
    <mergeCell ref="C33:D33"/>
    <mergeCell ref="B42:F42"/>
    <mergeCell ref="H42:L42"/>
    <mergeCell ref="C46:H46"/>
    <mergeCell ref="E50:F50"/>
    <mergeCell ref="G50:H50"/>
    <mergeCell ref="C35:D35"/>
    <mergeCell ref="C36:D36"/>
    <mergeCell ref="H37:L37"/>
    <mergeCell ref="B38:F38"/>
    <mergeCell ref="H38:L38"/>
  </mergeCells>
  <printOptions/>
  <pageMargins left="0.7" right="0.7" top="0.75" bottom="0.75" header="0.3" footer="0.3"/>
  <pageSetup orientation="landscape" paperSize="9" scale="72" r:id="rId2"/>
  <rowBreaks count="1" manualBreakCount="1">
    <brk id="43" max="255" man="1"/>
  </rowBreaks>
  <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D6"/>
  <sheetViews>
    <sheetView zoomScalePageLayoutView="0" workbookViewId="0" topLeftCell="A1">
      <selection activeCell="D1" sqref="D1"/>
    </sheetView>
  </sheetViews>
  <sheetFormatPr defaultColWidth="9.140625" defaultRowHeight="15"/>
  <sheetData>
    <row r="1" spans="1:4" ht="15">
      <c r="A1">
        <v>1</v>
      </c>
      <c r="B1">
        <f aca="true" t="shared" si="0" ref="B1:B6">A1/6</f>
        <v>0.16666666666666666</v>
      </c>
      <c r="C1">
        <v>0.5</v>
      </c>
      <c r="D1">
        <f aca="true" t="shared" si="1" ref="D1:D6">B1*C1</f>
        <v>0.08333333333333333</v>
      </c>
    </row>
    <row r="2" spans="1:4" ht="15">
      <c r="A2">
        <v>2</v>
      </c>
      <c r="B2">
        <f t="shared" si="0"/>
        <v>0.3333333333333333</v>
      </c>
      <c r="C2">
        <v>0.5</v>
      </c>
      <c r="D2">
        <f t="shared" si="1"/>
        <v>0.16666666666666666</v>
      </c>
    </row>
    <row r="3" spans="1:4" ht="15">
      <c r="A3">
        <v>3</v>
      </c>
      <c r="B3">
        <f t="shared" si="0"/>
        <v>0.5</v>
      </c>
      <c r="C3">
        <v>0.5</v>
      </c>
      <c r="D3">
        <f t="shared" si="1"/>
        <v>0.25</v>
      </c>
    </row>
    <row r="4" spans="1:4" ht="15">
      <c r="A4">
        <v>4</v>
      </c>
      <c r="B4">
        <f t="shared" si="0"/>
        <v>0.6666666666666666</v>
      </c>
      <c r="C4">
        <v>0.5</v>
      </c>
      <c r="D4">
        <f t="shared" si="1"/>
        <v>0.3333333333333333</v>
      </c>
    </row>
    <row r="5" spans="1:4" ht="15">
      <c r="A5">
        <v>5</v>
      </c>
      <c r="B5">
        <f t="shared" si="0"/>
        <v>0.8333333333333334</v>
      </c>
      <c r="C5">
        <v>0.5</v>
      </c>
      <c r="D5">
        <f t="shared" si="1"/>
        <v>0.4166666666666667</v>
      </c>
    </row>
    <row r="6" spans="1:4" ht="15">
      <c r="A6">
        <v>6</v>
      </c>
      <c r="B6">
        <f t="shared" si="0"/>
        <v>1</v>
      </c>
      <c r="C6">
        <v>0.5</v>
      </c>
      <c r="D6">
        <f t="shared" si="1"/>
        <v>0.5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C000"/>
  </sheetPr>
  <dimension ref="A1:M57"/>
  <sheetViews>
    <sheetView zoomScalePageLayoutView="0" workbookViewId="0" topLeftCell="A28">
      <selection activeCell="E48" sqref="E48"/>
    </sheetView>
  </sheetViews>
  <sheetFormatPr defaultColWidth="9.140625" defaultRowHeight="15"/>
  <cols>
    <col min="1" max="1" width="1.8515625" style="0" customWidth="1"/>
    <col min="2" max="2" width="6.7109375" style="0" customWidth="1"/>
    <col min="3" max="3" width="15.28125" style="0" customWidth="1"/>
    <col min="4" max="4" width="67.8515625" style="0" customWidth="1"/>
    <col min="5" max="5" width="7.00390625" style="0" customWidth="1"/>
    <col min="6" max="6" width="10.00390625" style="0" customWidth="1"/>
    <col min="7" max="7" width="6.00390625" style="0" customWidth="1"/>
    <col min="9" max="9" width="12.140625" style="0" customWidth="1"/>
    <col min="10" max="10" width="5.421875" style="0" customWidth="1"/>
    <col min="11" max="11" width="8.00390625" style="0" customWidth="1"/>
    <col min="12" max="12" width="10.28125" style="0" customWidth="1"/>
  </cols>
  <sheetData>
    <row r="1" spans="1:3" ht="15">
      <c r="A1" s="330"/>
      <c r="B1" s="330"/>
      <c r="C1" s="330"/>
    </row>
    <row r="2" spans="1:3" ht="15">
      <c r="A2" s="330"/>
      <c r="B2" s="330"/>
      <c r="C2" s="330"/>
    </row>
    <row r="3" spans="2:12" ht="15.75">
      <c r="B3" s="331" t="s">
        <v>0</v>
      </c>
      <c r="C3" s="331"/>
      <c r="D3" s="331"/>
      <c r="E3" s="331"/>
      <c r="F3" s="331"/>
      <c r="G3" s="331"/>
      <c r="H3" s="331"/>
      <c r="I3" s="331"/>
      <c r="J3" s="331"/>
      <c r="K3" s="331"/>
      <c r="L3" s="331"/>
    </row>
    <row r="4" spans="2:12" ht="16.5" thickBot="1">
      <c r="B4" s="342" t="s">
        <v>1</v>
      </c>
      <c r="C4" s="342"/>
      <c r="D4" s="342"/>
      <c r="E4" s="342"/>
      <c r="F4" s="342"/>
      <c r="G4" s="342"/>
      <c r="H4" s="342"/>
      <c r="I4" s="342"/>
      <c r="J4" s="342"/>
      <c r="K4" s="342"/>
      <c r="L4" s="342"/>
    </row>
    <row r="5" spans="2:12" ht="16.5" thickBot="1" thickTop="1">
      <c r="B5" s="1" t="s">
        <v>2</v>
      </c>
      <c r="C5" s="332" t="s">
        <v>3</v>
      </c>
      <c r="D5" s="333"/>
      <c r="E5" s="334"/>
      <c r="F5" s="2" t="s">
        <v>2</v>
      </c>
      <c r="G5" s="332" t="s">
        <v>4</v>
      </c>
      <c r="H5" s="333"/>
      <c r="I5" s="333"/>
      <c r="J5" s="333"/>
      <c r="K5" s="333"/>
      <c r="L5" s="334"/>
    </row>
    <row r="6" spans="2:12" ht="15.75" thickTop="1">
      <c r="B6" s="3">
        <v>1</v>
      </c>
      <c r="C6" s="4" t="s">
        <v>5</v>
      </c>
      <c r="D6" s="335" t="s">
        <v>58</v>
      </c>
      <c r="E6" s="336"/>
      <c r="F6" s="5">
        <v>1</v>
      </c>
      <c r="G6" s="337" t="s">
        <v>5</v>
      </c>
      <c r="H6" s="338"/>
      <c r="I6" s="335" t="s">
        <v>61</v>
      </c>
      <c r="J6" s="339"/>
      <c r="K6" s="339"/>
      <c r="L6" s="336"/>
    </row>
    <row r="7" spans="2:12" ht="15">
      <c r="B7" s="3">
        <v>2</v>
      </c>
      <c r="C7" s="4" t="s">
        <v>7</v>
      </c>
      <c r="D7" s="329" t="s">
        <v>88</v>
      </c>
      <c r="E7" s="320"/>
      <c r="F7" s="6">
        <v>2</v>
      </c>
      <c r="G7" s="321" t="s">
        <v>7</v>
      </c>
      <c r="H7" s="322"/>
      <c r="I7" s="329" t="s">
        <v>89</v>
      </c>
      <c r="J7" s="340"/>
      <c r="K7" s="340"/>
      <c r="L7" s="341"/>
    </row>
    <row r="8" spans="2:12" ht="15">
      <c r="B8" s="3">
        <v>3</v>
      </c>
      <c r="C8" s="4" t="s">
        <v>8</v>
      </c>
      <c r="D8" s="319" t="s">
        <v>59</v>
      </c>
      <c r="E8" s="320"/>
      <c r="F8" s="6">
        <v>3</v>
      </c>
      <c r="G8" s="321" t="s">
        <v>8</v>
      </c>
      <c r="H8" s="322"/>
      <c r="I8" s="319" t="s">
        <v>60</v>
      </c>
      <c r="J8" s="323"/>
      <c r="K8" s="323"/>
      <c r="L8" s="320"/>
    </row>
    <row r="9" spans="2:12" ht="15">
      <c r="B9" s="3">
        <v>4</v>
      </c>
      <c r="C9" s="4" t="s">
        <v>10</v>
      </c>
      <c r="D9" s="319" t="s">
        <v>11</v>
      </c>
      <c r="E9" s="320"/>
      <c r="F9" s="6">
        <v>4</v>
      </c>
      <c r="G9" s="321" t="s">
        <v>10</v>
      </c>
      <c r="H9" s="322"/>
      <c r="I9" s="319" t="s">
        <v>57</v>
      </c>
      <c r="J9" s="323"/>
      <c r="K9" s="323"/>
      <c r="L9" s="320"/>
    </row>
    <row r="10" spans="2:12" ht="15.75" thickBot="1">
      <c r="B10" s="7">
        <v>5</v>
      </c>
      <c r="C10" s="8" t="s">
        <v>13</v>
      </c>
      <c r="D10" s="324" t="s">
        <v>14</v>
      </c>
      <c r="E10" s="325"/>
      <c r="F10" s="9">
        <v>5</v>
      </c>
      <c r="G10" s="326" t="s">
        <v>13</v>
      </c>
      <c r="H10" s="327"/>
      <c r="I10" s="324" t="s">
        <v>14</v>
      </c>
      <c r="J10" s="328"/>
      <c r="K10" s="328"/>
      <c r="L10" s="325"/>
    </row>
    <row r="11" spans="2:12" ht="16.5" thickBot="1" thickTop="1">
      <c r="B11" s="306" t="s">
        <v>2</v>
      </c>
      <c r="C11" s="308" t="s">
        <v>15</v>
      </c>
      <c r="D11" s="309"/>
      <c r="E11" s="310"/>
      <c r="F11" s="306" t="s">
        <v>16</v>
      </c>
      <c r="G11" s="314" t="s">
        <v>17</v>
      </c>
      <c r="H11" s="315"/>
      <c r="I11" s="315"/>
      <c r="J11" s="315"/>
      <c r="K11" s="315"/>
      <c r="L11" s="316"/>
    </row>
    <row r="12" spans="2:12" ht="16.5" customHeight="1" thickBot="1" thickTop="1">
      <c r="B12" s="343"/>
      <c r="C12" s="349"/>
      <c r="D12" s="350"/>
      <c r="E12" s="351"/>
      <c r="F12" s="343"/>
      <c r="G12" s="344" t="s">
        <v>18</v>
      </c>
      <c r="H12" s="345"/>
      <c r="I12" s="10" t="s">
        <v>19</v>
      </c>
      <c r="J12" s="344" t="s">
        <v>20</v>
      </c>
      <c r="K12" s="345"/>
      <c r="L12" s="10" t="s">
        <v>21</v>
      </c>
    </row>
    <row r="13" spans="2:12" ht="15.75" customHeight="1" thickTop="1">
      <c r="B13" s="11" t="s">
        <v>78</v>
      </c>
      <c r="C13" s="302" t="s">
        <v>145</v>
      </c>
      <c r="D13" s="303"/>
      <c r="E13" s="59" t="s">
        <v>78</v>
      </c>
      <c r="F13" s="59" t="str">
        <f>+E13</f>
        <v> </v>
      </c>
      <c r="G13" s="60" t="s">
        <v>78</v>
      </c>
      <c r="H13" s="14" t="s">
        <v>78</v>
      </c>
      <c r="I13" s="15" t="s">
        <v>78</v>
      </c>
      <c r="J13" s="16" t="s">
        <v>78</v>
      </c>
      <c r="K13" s="14" t="s">
        <v>78</v>
      </c>
      <c r="L13" s="28" t="s">
        <v>78</v>
      </c>
    </row>
    <row r="14" spans="2:12" ht="15.75" customHeight="1">
      <c r="B14" s="11">
        <v>1</v>
      </c>
      <c r="C14" s="302" t="s">
        <v>157</v>
      </c>
      <c r="D14" s="303"/>
      <c r="E14" s="59">
        <v>1.2</v>
      </c>
      <c r="F14" s="59">
        <f>+E14</f>
        <v>1.2</v>
      </c>
      <c r="G14" s="145">
        <v>1</v>
      </c>
      <c r="H14" s="18" t="s">
        <v>22</v>
      </c>
      <c r="I14" s="124">
        <v>100</v>
      </c>
      <c r="J14" s="125">
        <v>1</v>
      </c>
      <c r="K14" s="18" t="s">
        <v>23</v>
      </c>
      <c r="L14" s="28" t="s">
        <v>26</v>
      </c>
    </row>
    <row r="15" spans="2:12" ht="15" customHeight="1">
      <c r="B15" s="11">
        <v>2</v>
      </c>
      <c r="C15" s="302" t="s">
        <v>63</v>
      </c>
      <c r="D15" s="303"/>
      <c r="E15" s="59">
        <v>8</v>
      </c>
      <c r="F15" s="59">
        <f aca="true" t="shared" si="0" ref="F15:F36">+E15</f>
        <v>8</v>
      </c>
      <c r="G15" s="17">
        <v>1</v>
      </c>
      <c r="H15" s="18" t="s">
        <v>22</v>
      </c>
      <c r="I15" s="19" t="str">
        <f>+I13</f>
        <v> </v>
      </c>
      <c r="J15" s="17">
        <v>10</v>
      </c>
      <c r="K15" s="20" t="s">
        <v>23</v>
      </c>
      <c r="L15" s="28" t="s">
        <v>26</v>
      </c>
    </row>
    <row r="16" spans="2:12" ht="15" customHeight="1">
      <c r="B16" s="11">
        <v>3</v>
      </c>
      <c r="C16" s="297" t="s">
        <v>64</v>
      </c>
      <c r="D16" s="298"/>
      <c r="E16" s="22">
        <v>12</v>
      </c>
      <c r="F16" s="59">
        <f t="shared" si="0"/>
        <v>12</v>
      </c>
      <c r="G16" s="23">
        <v>1</v>
      </c>
      <c r="H16" s="39" t="s">
        <v>22</v>
      </c>
      <c r="I16" s="25">
        <v>100</v>
      </c>
      <c r="J16" s="26">
        <v>10</v>
      </c>
      <c r="K16" s="27" t="s">
        <v>23</v>
      </c>
      <c r="L16" s="28" t="s">
        <v>26</v>
      </c>
    </row>
    <row r="17" spans="2:12" ht="15" customHeight="1">
      <c r="B17" s="11">
        <v>4</v>
      </c>
      <c r="C17" s="297" t="s">
        <v>65</v>
      </c>
      <c r="D17" s="298"/>
      <c r="E17" s="29">
        <v>8</v>
      </c>
      <c r="F17" s="59">
        <f t="shared" si="0"/>
        <v>8</v>
      </c>
      <c r="G17" s="30">
        <v>1</v>
      </c>
      <c r="H17" s="61" t="s">
        <v>22</v>
      </c>
      <c r="I17" s="32">
        <v>100</v>
      </c>
      <c r="J17" s="33">
        <v>2</v>
      </c>
      <c r="K17" s="34" t="s">
        <v>23</v>
      </c>
      <c r="L17" s="35" t="s">
        <v>26</v>
      </c>
    </row>
    <row r="18" spans="2:12" ht="15" customHeight="1">
      <c r="B18" s="11">
        <v>5</v>
      </c>
      <c r="C18" s="297" t="s">
        <v>66</v>
      </c>
      <c r="D18" s="298"/>
      <c r="E18" s="29">
        <v>6</v>
      </c>
      <c r="F18" s="59">
        <f t="shared" si="0"/>
        <v>6</v>
      </c>
      <c r="G18" s="23">
        <v>1</v>
      </c>
      <c r="H18" s="39" t="s">
        <v>22</v>
      </c>
      <c r="I18" s="25">
        <v>100</v>
      </c>
      <c r="J18" s="26">
        <v>1</v>
      </c>
      <c r="K18" s="36" t="s">
        <v>23</v>
      </c>
      <c r="L18" s="37" t="s">
        <v>26</v>
      </c>
    </row>
    <row r="19" spans="2:12" ht="15" customHeight="1">
      <c r="B19" s="11">
        <v>6</v>
      </c>
      <c r="C19" s="297" t="s">
        <v>67</v>
      </c>
      <c r="D19" s="298"/>
      <c r="E19" s="29">
        <v>0.8</v>
      </c>
      <c r="F19" s="59">
        <f t="shared" si="0"/>
        <v>0.8</v>
      </c>
      <c r="G19" s="23">
        <f>+G18</f>
        <v>1</v>
      </c>
      <c r="H19" s="39" t="s">
        <v>22</v>
      </c>
      <c r="I19" s="25">
        <f>+I18</f>
        <v>100</v>
      </c>
      <c r="J19" s="26">
        <f>+J18</f>
        <v>1</v>
      </c>
      <c r="K19" s="36" t="str">
        <f>+K18</f>
        <v>bulan</v>
      </c>
      <c r="L19" s="42" t="s">
        <v>26</v>
      </c>
    </row>
    <row r="20" spans="2:12" ht="15" customHeight="1">
      <c r="B20" s="180">
        <v>7</v>
      </c>
      <c r="C20" s="347" t="s">
        <v>28</v>
      </c>
      <c r="D20" s="348"/>
      <c r="E20" s="29">
        <v>0.45</v>
      </c>
      <c r="F20" s="59">
        <f t="shared" si="0"/>
        <v>0.45</v>
      </c>
      <c r="G20" s="181">
        <v>1</v>
      </c>
      <c r="H20" s="182" t="s">
        <v>22</v>
      </c>
      <c r="I20" s="183">
        <v>100</v>
      </c>
      <c r="J20" s="184">
        <v>1</v>
      </c>
      <c r="K20" s="185" t="s">
        <v>23</v>
      </c>
      <c r="L20" s="186" t="s">
        <v>26</v>
      </c>
    </row>
    <row r="21" spans="2:12" ht="30.75" customHeight="1">
      <c r="B21" s="11">
        <v>8</v>
      </c>
      <c r="C21" s="297" t="s">
        <v>68</v>
      </c>
      <c r="D21" s="298"/>
      <c r="E21" s="29">
        <v>0.6</v>
      </c>
      <c r="F21" s="59">
        <f t="shared" si="0"/>
        <v>0.6</v>
      </c>
      <c r="G21" s="23">
        <f>+G20</f>
        <v>1</v>
      </c>
      <c r="H21" s="39" t="str">
        <f>+H20</f>
        <v>lap</v>
      </c>
      <c r="I21" s="25">
        <f>+I20</f>
        <v>100</v>
      </c>
      <c r="J21" s="26">
        <f>+J20</f>
        <v>1</v>
      </c>
      <c r="K21" s="36" t="str">
        <f>+K20</f>
        <v>bulan</v>
      </c>
      <c r="L21" s="37" t="s">
        <v>26</v>
      </c>
    </row>
    <row r="22" spans="2:12" ht="15" customHeight="1">
      <c r="B22" s="11">
        <v>9</v>
      </c>
      <c r="C22" s="297" t="s">
        <v>29</v>
      </c>
      <c r="D22" s="298"/>
      <c r="E22" s="29">
        <v>9</v>
      </c>
      <c r="F22" s="59">
        <f t="shared" si="0"/>
        <v>9</v>
      </c>
      <c r="G22" s="23">
        <v>1</v>
      </c>
      <c r="H22" s="39" t="s">
        <v>22</v>
      </c>
      <c r="I22" s="25">
        <v>100</v>
      </c>
      <c r="J22" s="26">
        <v>10</v>
      </c>
      <c r="K22" s="36" t="s">
        <v>23</v>
      </c>
      <c r="L22" s="37" t="s">
        <v>26</v>
      </c>
    </row>
    <row r="23" spans="2:12" ht="27.75" customHeight="1">
      <c r="B23" s="11">
        <v>10</v>
      </c>
      <c r="C23" s="297" t="s">
        <v>69</v>
      </c>
      <c r="D23" s="298"/>
      <c r="E23" s="29">
        <v>1</v>
      </c>
      <c r="F23" s="59">
        <f t="shared" si="0"/>
        <v>1</v>
      </c>
      <c r="G23" s="23">
        <v>1</v>
      </c>
      <c r="H23" s="39" t="s">
        <v>22</v>
      </c>
      <c r="I23" s="25">
        <f>+I22</f>
        <v>100</v>
      </c>
      <c r="J23" s="26">
        <v>10</v>
      </c>
      <c r="K23" s="36" t="s">
        <v>23</v>
      </c>
      <c r="L23" s="37" t="s">
        <v>26</v>
      </c>
    </row>
    <row r="24" spans="2:12" ht="15" customHeight="1">
      <c r="B24" s="11">
        <v>11</v>
      </c>
      <c r="C24" s="297" t="s">
        <v>31</v>
      </c>
      <c r="D24" s="298"/>
      <c r="E24" s="29">
        <v>0.9</v>
      </c>
      <c r="F24" s="59">
        <f t="shared" si="0"/>
        <v>0.9</v>
      </c>
      <c r="G24" s="23">
        <v>1</v>
      </c>
      <c r="H24" s="39" t="s">
        <v>22</v>
      </c>
      <c r="I24" s="25">
        <f>+I23</f>
        <v>100</v>
      </c>
      <c r="J24" s="26">
        <v>1</v>
      </c>
      <c r="K24" s="36" t="s">
        <v>23</v>
      </c>
      <c r="L24" s="37" t="s">
        <v>26</v>
      </c>
    </row>
    <row r="25" spans="2:12" ht="33" customHeight="1">
      <c r="B25" s="11">
        <v>12</v>
      </c>
      <c r="C25" s="297" t="s">
        <v>70</v>
      </c>
      <c r="D25" s="298"/>
      <c r="E25" s="29">
        <v>1</v>
      </c>
      <c r="F25" s="59">
        <f t="shared" si="0"/>
        <v>1</v>
      </c>
      <c r="G25" s="23">
        <v>1</v>
      </c>
      <c r="H25" s="39" t="s">
        <v>22</v>
      </c>
      <c r="I25" s="25">
        <f>+I24</f>
        <v>100</v>
      </c>
      <c r="J25" s="26">
        <v>10</v>
      </c>
      <c r="K25" s="36" t="s">
        <v>23</v>
      </c>
      <c r="L25" s="37" t="s">
        <v>26</v>
      </c>
    </row>
    <row r="26" spans="2:12" ht="32.25" customHeight="1">
      <c r="B26" s="11">
        <v>13</v>
      </c>
      <c r="C26" s="297" t="s">
        <v>71</v>
      </c>
      <c r="D26" s="298"/>
      <c r="E26" s="29">
        <v>2</v>
      </c>
      <c r="F26" s="59">
        <f t="shared" si="0"/>
        <v>2</v>
      </c>
      <c r="G26" s="23">
        <v>1</v>
      </c>
      <c r="H26" s="39" t="s">
        <v>22</v>
      </c>
      <c r="I26" s="25">
        <f>+I25</f>
        <v>100</v>
      </c>
      <c r="J26" s="26">
        <f>+J25</f>
        <v>10</v>
      </c>
      <c r="K26" s="36" t="str">
        <f>+K25</f>
        <v>bulan</v>
      </c>
      <c r="L26" s="37" t="str">
        <f>+L25</f>
        <v>-</v>
      </c>
    </row>
    <row r="27" spans="2:12" ht="41.25" customHeight="1">
      <c r="B27" s="11">
        <v>14</v>
      </c>
      <c r="C27" s="297" t="s">
        <v>72</v>
      </c>
      <c r="D27" s="298"/>
      <c r="E27" s="29">
        <v>10</v>
      </c>
      <c r="F27" s="59">
        <f t="shared" si="0"/>
        <v>10</v>
      </c>
      <c r="G27" s="23">
        <v>1</v>
      </c>
      <c r="H27" s="39" t="str">
        <f>+H26</f>
        <v>lap</v>
      </c>
      <c r="I27" s="25">
        <f>+I26</f>
        <v>100</v>
      </c>
      <c r="J27" s="26">
        <v>12</v>
      </c>
      <c r="K27" s="36" t="s">
        <v>23</v>
      </c>
      <c r="L27" s="37" t="s">
        <v>26</v>
      </c>
    </row>
    <row r="28" spans="2:12" ht="19.5" customHeight="1">
      <c r="B28" s="11"/>
      <c r="C28" s="299" t="s">
        <v>177</v>
      </c>
      <c r="D28" s="301"/>
      <c r="E28" s="29"/>
      <c r="F28" s="59"/>
      <c r="G28" s="23"/>
      <c r="H28" s="39"/>
      <c r="I28" s="25"/>
      <c r="J28" s="26"/>
      <c r="K28" s="36"/>
      <c r="L28" s="37"/>
    </row>
    <row r="29" spans="2:12" ht="33" customHeight="1">
      <c r="B29" s="11">
        <v>15</v>
      </c>
      <c r="C29" s="297" t="s">
        <v>73</v>
      </c>
      <c r="D29" s="298"/>
      <c r="E29" s="29">
        <v>12.5</v>
      </c>
      <c r="F29" s="59">
        <f t="shared" si="0"/>
        <v>12.5</v>
      </c>
      <c r="G29" s="23">
        <v>1</v>
      </c>
      <c r="H29" s="39" t="s">
        <v>33</v>
      </c>
      <c r="I29" s="25">
        <f>+I25</f>
        <v>100</v>
      </c>
      <c r="J29" s="26">
        <v>12</v>
      </c>
      <c r="K29" s="36" t="s">
        <v>23</v>
      </c>
      <c r="L29" s="37" t="s">
        <v>26</v>
      </c>
    </row>
    <row r="30" spans="2:12" ht="15" customHeight="1">
      <c r="B30" s="11" t="s">
        <v>78</v>
      </c>
      <c r="C30" s="299" t="s">
        <v>147</v>
      </c>
      <c r="D30" s="301"/>
      <c r="E30" s="29" t="s">
        <v>78</v>
      </c>
      <c r="F30" s="59" t="str">
        <f t="shared" si="0"/>
        <v> </v>
      </c>
      <c r="G30" s="23" t="s">
        <v>78</v>
      </c>
      <c r="H30" s="39" t="s">
        <v>78</v>
      </c>
      <c r="I30" s="25" t="s">
        <v>78</v>
      </c>
      <c r="J30" s="26" t="s">
        <v>78</v>
      </c>
      <c r="K30" s="36" t="s">
        <v>78</v>
      </c>
      <c r="L30" s="37" t="s">
        <v>78</v>
      </c>
    </row>
    <row r="31" spans="2:13" ht="15" customHeight="1">
      <c r="B31" s="11">
        <v>16</v>
      </c>
      <c r="C31" s="297" t="s">
        <v>149</v>
      </c>
      <c r="D31" s="301"/>
      <c r="E31" s="29">
        <v>1</v>
      </c>
      <c r="F31" s="59">
        <f t="shared" si="0"/>
        <v>1</v>
      </c>
      <c r="G31" s="23">
        <v>1</v>
      </c>
      <c r="H31" s="39" t="s">
        <v>34</v>
      </c>
      <c r="I31" s="25">
        <v>100</v>
      </c>
      <c r="J31" s="26">
        <v>5</v>
      </c>
      <c r="K31" s="36" t="s">
        <v>139</v>
      </c>
      <c r="L31" s="52" t="s">
        <v>26</v>
      </c>
      <c r="M31" s="146"/>
    </row>
    <row r="32" spans="2:13" ht="15" customHeight="1">
      <c r="B32" s="11">
        <v>17</v>
      </c>
      <c r="C32" s="297" t="s">
        <v>35</v>
      </c>
      <c r="D32" s="298"/>
      <c r="E32" s="29">
        <v>3</v>
      </c>
      <c r="F32" s="59">
        <f t="shared" si="0"/>
        <v>3</v>
      </c>
      <c r="G32" s="23">
        <v>3</v>
      </c>
      <c r="H32" s="39" t="s">
        <v>34</v>
      </c>
      <c r="I32" s="25">
        <v>100</v>
      </c>
      <c r="J32" s="26">
        <v>3</v>
      </c>
      <c r="K32" s="36" t="s">
        <v>139</v>
      </c>
      <c r="L32" s="52" t="s">
        <v>26</v>
      </c>
      <c r="M32" s="146"/>
    </row>
    <row r="33" spans="2:13" ht="15" customHeight="1">
      <c r="B33" s="11">
        <v>18</v>
      </c>
      <c r="C33" s="297" t="s">
        <v>140</v>
      </c>
      <c r="D33" s="298"/>
      <c r="E33" s="29">
        <v>0.75</v>
      </c>
      <c r="F33" s="59">
        <f t="shared" si="0"/>
        <v>0.75</v>
      </c>
      <c r="G33" s="23">
        <v>1</v>
      </c>
      <c r="H33" s="39" t="s">
        <v>34</v>
      </c>
      <c r="I33" s="25">
        <f>+I32</f>
        <v>100</v>
      </c>
      <c r="J33" s="26">
        <v>12</v>
      </c>
      <c r="K33" s="36" t="s">
        <v>23</v>
      </c>
      <c r="L33" s="52" t="s">
        <v>26</v>
      </c>
      <c r="M33" s="146"/>
    </row>
    <row r="34" spans="2:13" ht="15" customHeight="1">
      <c r="B34" s="11">
        <v>19</v>
      </c>
      <c r="C34" s="300" t="s">
        <v>141</v>
      </c>
      <c r="D34" s="298"/>
      <c r="E34" s="29">
        <v>0.04</v>
      </c>
      <c r="F34" s="59">
        <f t="shared" si="0"/>
        <v>0.04</v>
      </c>
      <c r="G34" s="23">
        <v>1</v>
      </c>
      <c r="H34" s="39" t="s">
        <v>34</v>
      </c>
      <c r="I34" s="25">
        <f>+I33</f>
        <v>100</v>
      </c>
      <c r="J34" s="26">
        <v>12</v>
      </c>
      <c r="K34" s="36" t="s">
        <v>23</v>
      </c>
      <c r="L34" s="52" t="s">
        <v>26</v>
      </c>
      <c r="M34" s="146"/>
    </row>
    <row r="35" spans="2:13" ht="15" customHeight="1">
      <c r="B35" s="11">
        <v>20</v>
      </c>
      <c r="C35" s="298" t="s">
        <v>142</v>
      </c>
      <c r="D35" s="352"/>
      <c r="E35" s="29">
        <v>4</v>
      </c>
      <c r="F35" s="59">
        <f t="shared" si="0"/>
        <v>4</v>
      </c>
      <c r="G35" s="23">
        <v>1</v>
      </c>
      <c r="H35" s="39" t="s">
        <v>34</v>
      </c>
      <c r="I35" s="25">
        <f>+I34</f>
        <v>100</v>
      </c>
      <c r="J35" s="26">
        <v>12</v>
      </c>
      <c r="K35" s="36" t="s">
        <v>23</v>
      </c>
      <c r="L35" s="52" t="s">
        <v>26</v>
      </c>
      <c r="M35" s="146"/>
    </row>
    <row r="36" spans="2:13" ht="15" customHeight="1">
      <c r="B36" s="11">
        <v>21</v>
      </c>
      <c r="C36" s="353" t="s">
        <v>143</v>
      </c>
      <c r="D36" s="298"/>
      <c r="E36" s="29">
        <v>0.5</v>
      </c>
      <c r="F36" s="59">
        <f t="shared" si="0"/>
        <v>0.5</v>
      </c>
      <c r="G36" s="23">
        <v>1</v>
      </c>
      <c r="H36" s="39" t="s">
        <v>34</v>
      </c>
      <c r="I36" s="25">
        <f>+I35</f>
        <v>100</v>
      </c>
      <c r="J36" s="26">
        <v>7</v>
      </c>
      <c r="K36" s="36" t="s">
        <v>139</v>
      </c>
      <c r="L36" s="52" t="s">
        <v>26</v>
      </c>
      <c r="M36" s="146"/>
    </row>
    <row r="37" spans="2:12" ht="15">
      <c r="B37" s="21"/>
      <c r="C37" s="292"/>
      <c r="D37" s="293"/>
      <c r="E37" s="40"/>
      <c r="F37" s="40"/>
      <c r="G37" s="23"/>
      <c r="H37" s="41"/>
      <c r="I37" s="25"/>
      <c r="J37" s="26"/>
      <c r="K37" s="36"/>
      <c r="L37" s="42"/>
    </row>
    <row r="38" spans="2:12" ht="15.75" thickBot="1">
      <c r="B38" s="25"/>
      <c r="C38" s="294" t="s">
        <v>38</v>
      </c>
      <c r="D38" s="295"/>
      <c r="E38" s="43"/>
      <c r="F38" s="58">
        <f>SUM(F13:F36)</f>
        <v>82.74000000000001</v>
      </c>
      <c r="G38" s="44"/>
      <c r="H38" s="45"/>
      <c r="I38" s="46"/>
      <c r="J38" s="47"/>
      <c r="K38" s="48"/>
      <c r="L38" s="49"/>
    </row>
    <row r="39" spans="2:12" ht="15.75" thickTop="1">
      <c r="B39" s="50"/>
      <c r="C39" s="50"/>
      <c r="D39" s="50"/>
      <c r="E39" s="50"/>
      <c r="F39" s="50"/>
      <c r="G39" s="50"/>
      <c r="H39" s="346" t="s">
        <v>136</v>
      </c>
      <c r="I39" s="346"/>
      <c r="J39" s="346"/>
      <c r="K39" s="346"/>
      <c r="L39" s="346"/>
    </row>
    <row r="40" spans="2:12" ht="15">
      <c r="B40" s="288" t="s">
        <v>39</v>
      </c>
      <c r="C40" s="288"/>
      <c r="D40" s="288"/>
      <c r="E40" s="288"/>
      <c r="F40" s="288"/>
      <c r="G40" s="51"/>
      <c r="H40" s="288" t="s">
        <v>40</v>
      </c>
      <c r="I40" s="288"/>
      <c r="J40" s="288"/>
      <c r="K40" s="288"/>
      <c r="L40" s="288"/>
    </row>
    <row r="41" spans="2:12" ht="15">
      <c r="B41" s="50"/>
      <c r="C41" s="50"/>
      <c r="D41" s="50"/>
      <c r="E41" s="50"/>
      <c r="F41" s="50"/>
      <c r="G41" s="50"/>
      <c r="H41" s="50"/>
      <c r="I41" s="50"/>
      <c r="J41" s="50"/>
      <c r="K41" s="50"/>
      <c r="L41" s="50"/>
    </row>
    <row r="42" spans="2:12" ht="15">
      <c r="B42" s="296" t="s">
        <v>58</v>
      </c>
      <c r="C42" s="296"/>
      <c r="D42" s="296"/>
      <c r="E42" s="296"/>
      <c r="F42" s="296"/>
      <c r="G42" s="51"/>
      <c r="H42" s="296" t="s">
        <v>62</v>
      </c>
      <c r="I42" s="296"/>
      <c r="J42" s="296"/>
      <c r="K42" s="296"/>
      <c r="L42" s="296"/>
    </row>
    <row r="43" spans="2:12" ht="15">
      <c r="B43" s="288" t="s">
        <v>90</v>
      </c>
      <c r="C43" s="288"/>
      <c r="D43" s="288"/>
      <c r="E43" s="288"/>
      <c r="F43" s="288"/>
      <c r="G43" s="50"/>
      <c r="H43" s="288" t="s">
        <v>91</v>
      </c>
      <c r="I43" s="288"/>
      <c r="J43" s="288"/>
      <c r="K43" s="288"/>
      <c r="L43" s="288"/>
    </row>
    <row r="45" ht="15">
      <c r="C45" s="160" t="s">
        <v>176</v>
      </c>
    </row>
    <row r="46" spans="2:12" ht="15">
      <c r="B46" s="289" t="s">
        <v>180</v>
      </c>
      <c r="C46" s="289"/>
      <c r="D46" s="289"/>
      <c r="E46" s="289"/>
      <c r="F46" s="289"/>
      <c r="G46" s="289"/>
      <c r="H46" s="289"/>
      <c r="I46" s="289"/>
      <c r="J46" s="289"/>
      <c r="K46" s="289"/>
      <c r="L46" s="289"/>
    </row>
    <row r="48" spans="3:8" ht="15">
      <c r="C48" s="154" t="s">
        <v>78</v>
      </c>
      <c r="D48" s="154" t="s">
        <v>173</v>
      </c>
      <c r="E48" s="154"/>
      <c r="F48" s="154"/>
      <c r="G48" s="154"/>
      <c r="H48" s="154"/>
    </row>
    <row r="49" spans="3:8" ht="15">
      <c r="C49" s="154"/>
      <c r="D49" s="154" t="s">
        <v>223</v>
      </c>
      <c r="E49" s="154"/>
      <c r="F49" s="154"/>
      <c r="G49" s="154"/>
      <c r="H49" s="154"/>
    </row>
    <row r="50" spans="3:8" ht="15.75" thickBot="1">
      <c r="C50" s="154"/>
      <c r="D50" s="154" t="s">
        <v>174</v>
      </c>
      <c r="E50" s="154"/>
      <c r="F50" s="154"/>
      <c r="G50" s="154"/>
      <c r="H50" s="154"/>
    </row>
    <row r="51" spans="3:8" ht="15.75" thickBot="1">
      <c r="C51" s="154"/>
      <c r="D51" s="161" t="s">
        <v>162</v>
      </c>
      <c r="E51" s="354" t="s">
        <v>163</v>
      </c>
      <c r="F51" s="355"/>
      <c r="G51" s="356" t="s">
        <v>164</v>
      </c>
      <c r="H51" s="355"/>
    </row>
    <row r="52" spans="3:8" ht="15">
      <c r="C52" s="154"/>
      <c r="D52" s="155" t="s">
        <v>175</v>
      </c>
      <c r="E52" s="162">
        <v>200</v>
      </c>
      <c r="F52" s="163"/>
      <c r="G52" s="164">
        <f>+E52/4</f>
        <v>50</v>
      </c>
      <c r="H52" s="163"/>
    </row>
    <row r="53" spans="3:8" ht="15">
      <c r="C53" s="154"/>
      <c r="D53" s="155" t="s">
        <v>166</v>
      </c>
      <c r="E53" s="165">
        <f>+E52*0.8</f>
        <v>160</v>
      </c>
      <c r="F53" s="163"/>
      <c r="G53" s="164">
        <f>+E53/4</f>
        <v>40</v>
      </c>
      <c r="H53" s="163"/>
    </row>
    <row r="54" spans="3:8" ht="15">
      <c r="C54" s="154"/>
      <c r="D54" s="155" t="s">
        <v>167</v>
      </c>
      <c r="E54" s="166"/>
      <c r="F54" s="167">
        <f>+E53-F55</f>
        <v>144</v>
      </c>
      <c r="G54" s="164"/>
      <c r="H54" s="167">
        <f>+F54/4</f>
        <v>36</v>
      </c>
    </row>
    <row r="55" spans="3:8" ht="15">
      <c r="C55" s="154"/>
      <c r="D55" s="155" t="s">
        <v>168</v>
      </c>
      <c r="E55" s="166"/>
      <c r="F55" s="163">
        <v>16</v>
      </c>
      <c r="G55" s="164"/>
      <c r="H55" s="163">
        <f>+F55/4</f>
        <v>4</v>
      </c>
    </row>
    <row r="56" spans="3:8" ht="15">
      <c r="C56" s="154"/>
      <c r="D56" s="155" t="s">
        <v>169</v>
      </c>
      <c r="E56" s="165">
        <f>+E52*0.2</f>
        <v>40</v>
      </c>
      <c r="F56" s="163"/>
      <c r="G56" s="164">
        <f>+E56/4</f>
        <v>10</v>
      </c>
      <c r="H56" s="163"/>
    </row>
    <row r="57" spans="3:8" ht="15.75" thickBot="1">
      <c r="C57" s="154"/>
      <c r="D57" s="156"/>
      <c r="E57" s="157"/>
      <c r="F57" s="158"/>
      <c r="G57" s="159"/>
      <c r="H57" s="158"/>
    </row>
  </sheetData>
  <sheetProtection/>
  <mergeCells count="62">
    <mergeCell ref="E51:F51"/>
    <mergeCell ref="G51:H51"/>
    <mergeCell ref="B46:L46"/>
    <mergeCell ref="C28:D28"/>
    <mergeCell ref="C21:D21"/>
    <mergeCell ref="C26:D26"/>
    <mergeCell ref="C27:D27"/>
    <mergeCell ref="B40:F40"/>
    <mergeCell ref="H40:L40"/>
    <mergeCell ref="C22:D22"/>
    <mergeCell ref="C23:D23"/>
    <mergeCell ref="C24:D24"/>
    <mergeCell ref="C25:D25"/>
    <mergeCell ref="C29:D29"/>
    <mergeCell ref="C30:D30"/>
    <mergeCell ref="C31:D31"/>
    <mergeCell ref="C32:D32"/>
    <mergeCell ref="C33:D33"/>
    <mergeCell ref="B42:F42"/>
    <mergeCell ref="H42:L42"/>
    <mergeCell ref="B43:F43"/>
    <mergeCell ref="H43:L43"/>
    <mergeCell ref="C34:D34"/>
    <mergeCell ref="C35:D35"/>
    <mergeCell ref="C36:D36"/>
    <mergeCell ref="C37:D37"/>
    <mergeCell ref="C38:D38"/>
    <mergeCell ref="H39:L39"/>
    <mergeCell ref="C20:D20"/>
    <mergeCell ref="C19:D19"/>
    <mergeCell ref="B11:B12"/>
    <mergeCell ref="C11:E12"/>
    <mergeCell ref="C13:D13"/>
    <mergeCell ref="C15:D15"/>
    <mergeCell ref="C16:D16"/>
    <mergeCell ref="C17:D17"/>
    <mergeCell ref="C18:D18"/>
    <mergeCell ref="C14:D14"/>
    <mergeCell ref="D8:E8"/>
    <mergeCell ref="G8:H8"/>
    <mergeCell ref="I8:L8"/>
    <mergeCell ref="F11:F12"/>
    <mergeCell ref="G11:L11"/>
    <mergeCell ref="G12:H12"/>
    <mergeCell ref="J12:K12"/>
    <mergeCell ref="D9:E9"/>
    <mergeCell ref="G9:H9"/>
    <mergeCell ref="I9:L9"/>
    <mergeCell ref="D10:E10"/>
    <mergeCell ref="G10:H10"/>
    <mergeCell ref="I10:L10"/>
    <mergeCell ref="D6:E6"/>
    <mergeCell ref="G6:H6"/>
    <mergeCell ref="I6:L6"/>
    <mergeCell ref="D7:E7"/>
    <mergeCell ref="G7:H7"/>
    <mergeCell ref="I7:L7"/>
    <mergeCell ref="A1:C2"/>
    <mergeCell ref="B3:L3"/>
    <mergeCell ref="B4:L4"/>
    <mergeCell ref="C5:E5"/>
    <mergeCell ref="G5:L5"/>
  </mergeCells>
  <printOptions/>
  <pageMargins left="0.7" right="0.7" top="0.75" bottom="0.75" header="0.3" footer="0.3"/>
  <pageSetup orientation="landscape" paperSize="9" scale="65" r:id="rId2"/>
  <rowBreaks count="1" manualBreakCount="1">
    <brk id="43" max="255" man="1"/>
  </rowBreaks>
  <drawing r:id="rId1"/>
</worksheet>
</file>

<file path=xl/worksheets/sheet3.xml><?xml version="1.0" encoding="utf-8"?>
<worksheet xmlns="http://schemas.openxmlformats.org/spreadsheetml/2006/main" xmlns:r="http://schemas.openxmlformats.org/officeDocument/2006/relationships">
  <sheetPr>
    <tabColor theme="4"/>
  </sheetPr>
  <dimension ref="A1:L60"/>
  <sheetViews>
    <sheetView zoomScalePageLayoutView="0" workbookViewId="0" topLeftCell="A1">
      <selection activeCell="D11" sqref="D11:E11"/>
    </sheetView>
  </sheetViews>
  <sheetFormatPr defaultColWidth="9.140625" defaultRowHeight="15"/>
  <cols>
    <col min="1" max="1" width="4.8515625" style="0" customWidth="1"/>
    <col min="2" max="2" width="8.421875" style="0" customWidth="1"/>
    <col min="4" max="4" width="63.28125" style="0" customWidth="1"/>
    <col min="5" max="5" width="9.00390625" style="0" customWidth="1"/>
    <col min="6" max="6" width="7.57421875" style="0" customWidth="1"/>
    <col min="7" max="7" width="9.28125" style="0" customWidth="1"/>
    <col min="9" max="9" width="12.421875" style="0" customWidth="1"/>
    <col min="10" max="10" width="7.140625" style="0" customWidth="1"/>
    <col min="11" max="11" width="8.00390625" style="0" customWidth="1"/>
    <col min="12" max="12" width="9.28125" style="0" customWidth="1"/>
  </cols>
  <sheetData>
    <row r="1" spans="1:4" ht="15">
      <c r="A1" s="330"/>
      <c r="B1" s="330"/>
      <c r="C1" s="330"/>
      <c r="D1" s="330"/>
    </row>
    <row r="2" spans="1:4" ht="15">
      <c r="A2" s="330"/>
      <c r="B2" s="330"/>
      <c r="C2" s="330"/>
      <c r="D2" s="330"/>
    </row>
    <row r="3" spans="1:4" ht="15">
      <c r="A3" s="330"/>
      <c r="B3" s="330"/>
      <c r="C3" s="330"/>
      <c r="D3" s="330"/>
    </row>
    <row r="4" spans="1:4" ht="15">
      <c r="A4" s="330"/>
      <c r="B4" s="330"/>
      <c r="C4" s="330"/>
      <c r="D4" s="330"/>
    </row>
    <row r="5" spans="2:12" ht="15.75">
      <c r="B5" s="331" t="s">
        <v>0</v>
      </c>
      <c r="C5" s="331"/>
      <c r="D5" s="331"/>
      <c r="E5" s="331"/>
      <c r="F5" s="331"/>
      <c r="G5" s="331"/>
      <c r="H5" s="331"/>
      <c r="I5" s="331"/>
      <c r="J5" s="331"/>
      <c r="K5" s="331"/>
      <c r="L5" s="331"/>
    </row>
    <row r="6" spans="2:12" ht="16.5" thickBot="1">
      <c r="B6" s="331" t="s">
        <v>1</v>
      </c>
      <c r="C6" s="331"/>
      <c r="D6" s="331"/>
      <c r="E6" s="331"/>
      <c r="F6" s="331"/>
      <c r="G6" s="331"/>
      <c r="H6" s="331"/>
      <c r="I6" s="331"/>
      <c r="J6" s="331"/>
      <c r="K6" s="331"/>
      <c r="L6" s="331"/>
    </row>
    <row r="7" spans="2:12" ht="16.5" thickBot="1" thickTop="1">
      <c r="B7" s="1" t="s">
        <v>2</v>
      </c>
      <c r="C7" s="332" t="s">
        <v>3</v>
      </c>
      <c r="D7" s="333"/>
      <c r="E7" s="334"/>
      <c r="F7" s="2" t="s">
        <v>2</v>
      </c>
      <c r="G7" s="332" t="s">
        <v>4</v>
      </c>
      <c r="H7" s="333"/>
      <c r="I7" s="333"/>
      <c r="J7" s="333"/>
      <c r="K7" s="333"/>
      <c r="L7" s="334"/>
    </row>
    <row r="8" spans="2:12" ht="15.75" thickTop="1">
      <c r="B8" s="3">
        <v>1</v>
      </c>
      <c r="C8" s="4" t="s">
        <v>5</v>
      </c>
      <c r="D8" s="335" t="s">
        <v>6</v>
      </c>
      <c r="E8" s="336"/>
      <c r="F8" s="5">
        <v>1</v>
      </c>
      <c r="G8" s="337" t="s">
        <v>5</v>
      </c>
      <c r="H8" s="338"/>
      <c r="I8" s="335" t="s">
        <v>207</v>
      </c>
      <c r="J8" s="339"/>
      <c r="K8" s="339"/>
      <c r="L8" s="336"/>
    </row>
    <row r="9" spans="2:12" ht="15">
      <c r="B9" s="3">
        <v>2</v>
      </c>
      <c r="C9" s="4" t="s">
        <v>7</v>
      </c>
      <c r="D9" s="329" t="s">
        <v>84</v>
      </c>
      <c r="E9" s="320"/>
      <c r="F9" s="6">
        <v>2</v>
      </c>
      <c r="G9" s="321" t="s">
        <v>7</v>
      </c>
      <c r="H9" s="322"/>
      <c r="I9" s="329" t="s">
        <v>85</v>
      </c>
      <c r="J9" s="323"/>
      <c r="K9" s="323"/>
      <c r="L9" s="320"/>
    </row>
    <row r="10" spans="2:12" ht="15">
      <c r="B10" s="3">
        <v>3</v>
      </c>
      <c r="C10" s="4" t="s">
        <v>8</v>
      </c>
      <c r="D10" s="319" t="s">
        <v>9</v>
      </c>
      <c r="E10" s="320"/>
      <c r="F10" s="6">
        <v>3</v>
      </c>
      <c r="G10" s="321" t="s">
        <v>8</v>
      </c>
      <c r="H10" s="322"/>
      <c r="I10" s="357" t="s">
        <v>189</v>
      </c>
      <c r="J10" s="358"/>
      <c r="K10" s="358"/>
      <c r="L10" s="359"/>
    </row>
    <row r="11" spans="2:12" ht="15">
      <c r="B11" s="3">
        <v>4</v>
      </c>
      <c r="C11" s="4" t="s">
        <v>10</v>
      </c>
      <c r="D11" s="319" t="s">
        <v>11</v>
      </c>
      <c r="E11" s="320"/>
      <c r="F11" s="6">
        <v>4</v>
      </c>
      <c r="G11" s="321" t="s">
        <v>10</v>
      </c>
      <c r="H11" s="322"/>
      <c r="I11" s="319" t="s">
        <v>12</v>
      </c>
      <c r="J11" s="323"/>
      <c r="K11" s="323"/>
      <c r="L11" s="320"/>
    </row>
    <row r="12" spans="2:12" ht="15.75" thickBot="1">
      <c r="B12" s="7">
        <v>5</v>
      </c>
      <c r="C12" s="8" t="s">
        <v>13</v>
      </c>
      <c r="D12" s="324" t="s">
        <v>14</v>
      </c>
      <c r="E12" s="325"/>
      <c r="F12" s="9">
        <v>5</v>
      </c>
      <c r="G12" s="326" t="s">
        <v>13</v>
      </c>
      <c r="H12" s="327"/>
      <c r="I12" s="324" t="s">
        <v>14</v>
      </c>
      <c r="J12" s="328"/>
      <c r="K12" s="328"/>
      <c r="L12" s="325"/>
    </row>
    <row r="13" spans="2:12" ht="16.5" thickBot="1" thickTop="1">
      <c r="B13" s="306" t="s">
        <v>2</v>
      </c>
      <c r="C13" s="308" t="s">
        <v>15</v>
      </c>
      <c r="D13" s="309"/>
      <c r="E13" s="310"/>
      <c r="F13" s="306" t="s">
        <v>16</v>
      </c>
      <c r="G13" s="314" t="s">
        <v>17</v>
      </c>
      <c r="H13" s="315"/>
      <c r="I13" s="315"/>
      <c r="J13" s="315"/>
      <c r="K13" s="315"/>
      <c r="L13" s="316"/>
    </row>
    <row r="14" spans="2:12" ht="16.5" thickBot="1" thickTop="1">
      <c r="B14" s="307"/>
      <c r="C14" s="311"/>
      <c r="D14" s="312"/>
      <c r="E14" s="313"/>
      <c r="F14" s="307"/>
      <c r="G14" s="317" t="s">
        <v>18</v>
      </c>
      <c r="H14" s="318"/>
      <c r="I14" s="10" t="s">
        <v>19</v>
      </c>
      <c r="J14" s="317" t="s">
        <v>20</v>
      </c>
      <c r="K14" s="318"/>
      <c r="L14" s="10" t="s">
        <v>21</v>
      </c>
    </row>
    <row r="15" spans="2:12" ht="15.75" thickTop="1">
      <c r="B15" s="11" t="s">
        <v>78</v>
      </c>
      <c r="C15" s="302" t="s">
        <v>145</v>
      </c>
      <c r="D15" s="303"/>
      <c r="E15" s="12" t="s">
        <v>78</v>
      </c>
      <c r="F15" s="12" t="str">
        <f>+E15</f>
        <v> </v>
      </c>
      <c r="G15" s="13" t="s">
        <v>78</v>
      </c>
      <c r="H15" s="14" t="s">
        <v>78</v>
      </c>
      <c r="I15" s="15" t="s">
        <v>78</v>
      </c>
      <c r="J15" s="16" t="s">
        <v>78</v>
      </c>
      <c r="K15" s="14" t="s">
        <v>78</v>
      </c>
      <c r="L15" s="28" t="s">
        <v>78</v>
      </c>
    </row>
    <row r="16" spans="2:12" ht="15">
      <c r="B16" s="11">
        <v>1</v>
      </c>
      <c r="C16" s="302" t="s">
        <v>150</v>
      </c>
      <c r="D16" s="303"/>
      <c r="E16" s="187">
        <v>0.9</v>
      </c>
      <c r="F16" s="12">
        <f>+E16*G16</f>
        <v>0.9</v>
      </c>
      <c r="G16" s="123">
        <v>1</v>
      </c>
      <c r="H16" s="18" t="s">
        <v>22</v>
      </c>
      <c r="I16" s="124">
        <v>100</v>
      </c>
      <c r="J16" s="125">
        <v>1</v>
      </c>
      <c r="K16" s="18" t="s">
        <v>23</v>
      </c>
      <c r="L16" s="28" t="s">
        <v>26</v>
      </c>
    </row>
    <row r="17" spans="2:12" ht="15">
      <c r="B17" s="11">
        <v>2</v>
      </c>
      <c r="C17" s="302" t="s">
        <v>24</v>
      </c>
      <c r="D17" s="303"/>
      <c r="E17" s="187">
        <v>6</v>
      </c>
      <c r="F17" s="12">
        <f aca="true" t="shared" si="0" ref="F17:F27">+E17*G17</f>
        <v>6</v>
      </c>
      <c r="G17" s="17">
        <v>1</v>
      </c>
      <c r="H17" s="18" t="s">
        <v>22</v>
      </c>
      <c r="I17" s="19">
        <v>100</v>
      </c>
      <c r="J17" s="17">
        <v>10</v>
      </c>
      <c r="K17" s="20" t="s">
        <v>23</v>
      </c>
      <c r="L17" s="28" t="s">
        <v>26</v>
      </c>
    </row>
    <row r="18" spans="2:12" ht="15">
      <c r="B18" s="21">
        <v>3</v>
      </c>
      <c r="C18" s="304" t="s">
        <v>25</v>
      </c>
      <c r="D18" s="305"/>
      <c r="E18" s="188">
        <v>9</v>
      </c>
      <c r="F18" s="12">
        <f t="shared" si="0"/>
        <v>9</v>
      </c>
      <c r="G18" s="23">
        <v>1</v>
      </c>
      <c r="H18" s="24" t="s">
        <v>22</v>
      </c>
      <c r="I18" s="25">
        <v>100</v>
      </c>
      <c r="J18" s="26">
        <v>10</v>
      </c>
      <c r="K18" s="27" t="s">
        <v>23</v>
      </c>
      <c r="L18" s="28" t="s">
        <v>26</v>
      </c>
    </row>
    <row r="19" spans="2:12" ht="15">
      <c r="B19" s="21">
        <v>4</v>
      </c>
      <c r="C19" s="304" t="s">
        <v>47</v>
      </c>
      <c r="D19" s="305"/>
      <c r="E19" s="189">
        <v>6</v>
      </c>
      <c r="F19" s="12">
        <f t="shared" si="0"/>
        <v>6</v>
      </c>
      <c r="G19" s="30">
        <v>1</v>
      </c>
      <c r="H19" s="31" t="s">
        <v>22</v>
      </c>
      <c r="I19" s="32">
        <v>100</v>
      </c>
      <c r="J19" s="33">
        <v>2</v>
      </c>
      <c r="K19" s="34" t="s">
        <v>23</v>
      </c>
      <c r="L19" s="35" t="s">
        <v>26</v>
      </c>
    </row>
    <row r="20" spans="2:12" ht="15.75" customHeight="1">
      <c r="B20" s="21">
        <v>5</v>
      </c>
      <c r="C20" s="297" t="s">
        <v>27</v>
      </c>
      <c r="D20" s="298"/>
      <c r="E20" s="189">
        <v>4.5</v>
      </c>
      <c r="F20" s="12">
        <f t="shared" si="0"/>
        <v>4.5</v>
      </c>
      <c r="G20" s="23">
        <v>1</v>
      </c>
      <c r="H20" s="24" t="s">
        <v>22</v>
      </c>
      <c r="I20" s="25">
        <v>100</v>
      </c>
      <c r="J20" s="26">
        <v>1</v>
      </c>
      <c r="K20" s="36" t="s">
        <v>23</v>
      </c>
      <c r="L20" s="37" t="s">
        <v>26</v>
      </c>
    </row>
    <row r="21" spans="2:12" ht="30" customHeight="1">
      <c r="B21" s="21">
        <v>6</v>
      </c>
      <c r="C21" s="297" t="s">
        <v>151</v>
      </c>
      <c r="D21" s="298"/>
      <c r="E21" s="190">
        <v>0.45</v>
      </c>
      <c r="F21" s="12">
        <f t="shared" si="0"/>
        <v>0.45</v>
      </c>
      <c r="G21" s="137">
        <v>1</v>
      </c>
      <c r="H21" s="24" t="s">
        <v>22</v>
      </c>
      <c r="I21" s="21">
        <v>100</v>
      </c>
      <c r="J21" s="138">
        <v>1</v>
      </c>
      <c r="K21" s="139" t="s">
        <v>23</v>
      </c>
      <c r="L21" s="37" t="s">
        <v>26</v>
      </c>
    </row>
    <row r="22" spans="2:12" ht="15">
      <c r="B22" s="21">
        <v>7</v>
      </c>
      <c r="C22" s="297" t="s">
        <v>29</v>
      </c>
      <c r="D22" s="298"/>
      <c r="E22" s="189">
        <v>9</v>
      </c>
      <c r="F22" s="12">
        <f t="shared" si="0"/>
        <v>9</v>
      </c>
      <c r="G22" s="23">
        <v>1</v>
      </c>
      <c r="H22" s="24" t="s">
        <v>22</v>
      </c>
      <c r="I22" s="25">
        <v>100</v>
      </c>
      <c r="J22" s="26">
        <v>10</v>
      </c>
      <c r="K22" s="36" t="s">
        <v>23</v>
      </c>
      <c r="L22" s="37" t="s">
        <v>26</v>
      </c>
    </row>
    <row r="23" spans="2:12" ht="27.75" customHeight="1">
      <c r="B23" s="21">
        <v>8</v>
      </c>
      <c r="C23" s="297" t="s">
        <v>30</v>
      </c>
      <c r="D23" s="298"/>
      <c r="E23" s="189">
        <v>0.75</v>
      </c>
      <c r="F23" s="12">
        <f t="shared" si="0"/>
        <v>0.75</v>
      </c>
      <c r="G23" s="23">
        <v>1</v>
      </c>
      <c r="H23" s="24" t="s">
        <v>22</v>
      </c>
      <c r="I23" s="25">
        <f aca="true" t="shared" si="1" ref="I23:I33">+I22</f>
        <v>100</v>
      </c>
      <c r="J23" s="26">
        <v>10</v>
      </c>
      <c r="K23" s="36" t="s">
        <v>23</v>
      </c>
      <c r="L23" s="37" t="s">
        <v>26</v>
      </c>
    </row>
    <row r="24" spans="2:12" ht="15">
      <c r="B24" s="21">
        <v>9</v>
      </c>
      <c r="C24" s="297" t="s">
        <v>31</v>
      </c>
      <c r="D24" s="298"/>
      <c r="E24" s="189">
        <v>0.9</v>
      </c>
      <c r="F24" s="12">
        <f t="shared" si="0"/>
        <v>0.9</v>
      </c>
      <c r="G24" s="23">
        <v>1</v>
      </c>
      <c r="H24" s="24" t="s">
        <v>22</v>
      </c>
      <c r="I24" s="25">
        <f t="shared" si="1"/>
        <v>100</v>
      </c>
      <c r="J24" s="26">
        <v>1</v>
      </c>
      <c r="K24" s="36" t="s">
        <v>23</v>
      </c>
      <c r="L24" s="37" t="s">
        <v>26</v>
      </c>
    </row>
    <row r="25" spans="2:12" ht="37.5" customHeight="1">
      <c r="B25" s="21">
        <v>10</v>
      </c>
      <c r="C25" s="297" t="s">
        <v>152</v>
      </c>
      <c r="D25" s="298"/>
      <c r="E25" s="190">
        <v>0.75</v>
      </c>
      <c r="F25" s="12">
        <f t="shared" si="0"/>
        <v>0.75</v>
      </c>
      <c r="G25" s="137">
        <v>1</v>
      </c>
      <c r="H25" s="24" t="s">
        <v>22</v>
      </c>
      <c r="I25" s="21">
        <f t="shared" si="1"/>
        <v>100</v>
      </c>
      <c r="J25" s="138">
        <v>10</v>
      </c>
      <c r="K25" s="139" t="s">
        <v>23</v>
      </c>
      <c r="L25" s="37" t="s">
        <v>26</v>
      </c>
    </row>
    <row r="26" spans="2:12" ht="22.5" customHeight="1">
      <c r="B26" s="21"/>
      <c r="C26" s="299" t="s">
        <v>177</v>
      </c>
      <c r="D26" s="301"/>
      <c r="E26" s="190"/>
      <c r="F26" s="12">
        <f t="shared" si="0"/>
        <v>0</v>
      </c>
      <c r="G26" s="137"/>
      <c r="H26" s="24"/>
      <c r="I26" s="21"/>
      <c r="J26" s="138"/>
      <c r="K26" s="139"/>
      <c r="L26" s="37"/>
    </row>
    <row r="27" spans="2:12" ht="20.25" customHeight="1">
      <c r="B27" s="38" t="s">
        <v>32</v>
      </c>
      <c r="C27" s="297" t="s">
        <v>156</v>
      </c>
      <c r="D27" s="298"/>
      <c r="E27" s="189">
        <v>6</v>
      </c>
      <c r="F27" s="12">
        <f t="shared" si="0"/>
        <v>6</v>
      </c>
      <c r="G27" s="23">
        <v>1</v>
      </c>
      <c r="H27" s="39" t="s">
        <v>153</v>
      </c>
      <c r="I27" s="25">
        <f>+I25</f>
        <v>100</v>
      </c>
      <c r="J27" s="26">
        <v>6</v>
      </c>
      <c r="K27" s="36" t="s">
        <v>23</v>
      </c>
      <c r="L27" s="37" t="s">
        <v>26</v>
      </c>
    </row>
    <row r="28" spans="2:12" ht="20.25" customHeight="1">
      <c r="B28" s="38"/>
      <c r="C28" s="176"/>
      <c r="D28" s="177"/>
      <c r="E28" s="189"/>
      <c r="F28" s="12">
        <f>SUM(F16:F27)</f>
        <v>44.24999999999999</v>
      </c>
      <c r="G28" s="23"/>
      <c r="H28" s="39"/>
      <c r="I28" s="25"/>
      <c r="J28" s="26"/>
      <c r="K28" s="36"/>
      <c r="L28" s="37"/>
    </row>
    <row r="29" spans="2:12" ht="15">
      <c r="B29" s="21" t="s">
        <v>78</v>
      </c>
      <c r="C29" s="299" t="s">
        <v>147</v>
      </c>
      <c r="D29" s="298"/>
      <c r="E29" s="189" t="s">
        <v>78</v>
      </c>
      <c r="F29" s="12" t="str">
        <f>+E29</f>
        <v> </v>
      </c>
      <c r="G29" s="23" t="s">
        <v>78</v>
      </c>
      <c r="H29" s="39" t="s">
        <v>78</v>
      </c>
      <c r="I29" s="25" t="s">
        <v>78</v>
      </c>
      <c r="J29" s="26" t="s">
        <v>78</v>
      </c>
      <c r="K29" s="36" t="s">
        <v>78</v>
      </c>
      <c r="L29" s="37" t="s">
        <v>26</v>
      </c>
    </row>
    <row r="30" spans="2:12" ht="15">
      <c r="B30" s="21">
        <v>12</v>
      </c>
      <c r="C30" s="297" t="s">
        <v>146</v>
      </c>
      <c r="D30" s="298"/>
      <c r="E30" s="189">
        <v>1</v>
      </c>
      <c r="F30" s="12">
        <f>E30*G30</f>
        <v>1</v>
      </c>
      <c r="G30" s="23">
        <v>1</v>
      </c>
      <c r="H30" s="39" t="s">
        <v>34</v>
      </c>
      <c r="I30" s="25">
        <v>100</v>
      </c>
      <c r="J30" s="26">
        <v>12</v>
      </c>
      <c r="K30" s="36" t="s">
        <v>23</v>
      </c>
      <c r="L30" s="37" t="s">
        <v>26</v>
      </c>
    </row>
    <row r="31" spans="2:12" ht="15">
      <c r="B31" s="21">
        <v>13</v>
      </c>
      <c r="C31" s="297" t="s">
        <v>154</v>
      </c>
      <c r="D31" s="298"/>
      <c r="E31" s="189">
        <v>2</v>
      </c>
      <c r="F31" s="12">
        <f>E31*G31</f>
        <v>4</v>
      </c>
      <c r="G31" s="23">
        <v>2</v>
      </c>
      <c r="H31" s="39" t="s">
        <v>34</v>
      </c>
      <c r="I31" s="25">
        <v>100</v>
      </c>
      <c r="J31" s="26">
        <v>3</v>
      </c>
      <c r="K31" s="36" t="s">
        <v>139</v>
      </c>
      <c r="L31" s="37" t="s">
        <v>26</v>
      </c>
    </row>
    <row r="32" spans="2:12" ht="15">
      <c r="B32" s="21">
        <v>14</v>
      </c>
      <c r="C32" s="297" t="s">
        <v>36</v>
      </c>
      <c r="D32" s="298"/>
      <c r="E32" s="189">
        <v>0.5</v>
      </c>
      <c r="F32" s="12">
        <f>E32*G32</f>
        <v>0.5</v>
      </c>
      <c r="G32" s="23">
        <v>1</v>
      </c>
      <c r="H32" s="39" t="s">
        <v>34</v>
      </c>
      <c r="I32" s="25">
        <f t="shared" si="1"/>
        <v>100</v>
      </c>
      <c r="J32" s="26">
        <v>2</v>
      </c>
      <c r="K32" s="36" t="s">
        <v>23</v>
      </c>
      <c r="L32" s="37" t="s">
        <v>26</v>
      </c>
    </row>
    <row r="33" spans="2:12" ht="15">
      <c r="B33" s="21">
        <v>15</v>
      </c>
      <c r="C33" s="300" t="s">
        <v>155</v>
      </c>
      <c r="D33" s="298"/>
      <c r="E33" s="189">
        <v>0.04</v>
      </c>
      <c r="F33" s="12">
        <f>E33*G33</f>
        <v>0.04</v>
      </c>
      <c r="G33" s="23">
        <v>1</v>
      </c>
      <c r="H33" s="39" t="s">
        <v>34</v>
      </c>
      <c r="I33" s="25">
        <f t="shared" si="1"/>
        <v>100</v>
      </c>
      <c r="J33" s="26">
        <v>1</v>
      </c>
      <c r="K33" s="36" t="s">
        <v>23</v>
      </c>
      <c r="L33" s="37" t="s">
        <v>26</v>
      </c>
    </row>
    <row r="34" spans="2:12" ht="15">
      <c r="B34" s="21"/>
      <c r="C34" s="178"/>
      <c r="D34" s="177"/>
      <c r="E34" s="148"/>
      <c r="F34" s="12">
        <f>SUM(F30:F33)</f>
        <v>5.54</v>
      </c>
      <c r="G34" s="23"/>
      <c r="H34" s="39"/>
      <c r="I34" s="25"/>
      <c r="J34" s="26"/>
      <c r="K34" s="36"/>
      <c r="L34" s="37"/>
    </row>
    <row r="35" spans="2:12" ht="15">
      <c r="B35" s="21"/>
      <c r="C35" s="292"/>
      <c r="D35" s="293"/>
      <c r="E35" s="40"/>
      <c r="F35" s="40"/>
      <c r="G35" s="23"/>
      <c r="H35" s="41"/>
      <c r="I35" s="25"/>
      <c r="J35" s="26"/>
      <c r="K35" s="36"/>
      <c r="L35" s="42"/>
    </row>
    <row r="36" spans="2:12" ht="15.75" thickBot="1">
      <c r="B36" s="25"/>
      <c r="C36" s="294" t="s">
        <v>38</v>
      </c>
      <c r="D36" s="295"/>
      <c r="E36" s="43"/>
      <c r="F36" s="58">
        <f>F28+F34</f>
        <v>49.78999999999999</v>
      </c>
      <c r="G36" s="44"/>
      <c r="H36" s="45"/>
      <c r="I36" s="46"/>
      <c r="J36" s="47"/>
      <c r="K36" s="48"/>
      <c r="L36" s="49"/>
    </row>
    <row r="37" spans="2:12" ht="15.75" thickTop="1">
      <c r="B37" s="50"/>
      <c r="C37" s="50"/>
      <c r="D37" s="50"/>
      <c r="E37" s="50"/>
      <c r="F37" s="50"/>
      <c r="G37" s="50"/>
      <c r="H37" s="288" t="s">
        <v>135</v>
      </c>
      <c r="I37" s="288"/>
      <c r="J37" s="288"/>
      <c r="K37" s="288"/>
      <c r="L37" s="288"/>
    </row>
    <row r="38" spans="2:12" ht="15">
      <c r="B38" s="288" t="s">
        <v>39</v>
      </c>
      <c r="C38" s="288"/>
      <c r="D38" s="288"/>
      <c r="E38" s="288"/>
      <c r="F38" s="288"/>
      <c r="G38" s="51"/>
      <c r="H38" s="288" t="s">
        <v>40</v>
      </c>
      <c r="I38" s="288"/>
      <c r="J38" s="288"/>
      <c r="K38" s="288"/>
      <c r="L38" s="288"/>
    </row>
    <row r="39" spans="2:12" ht="15">
      <c r="B39" s="51"/>
      <c r="C39" s="51"/>
      <c r="D39" s="51"/>
      <c r="E39" s="51"/>
      <c r="F39" s="51"/>
      <c r="G39" s="51"/>
      <c r="H39" s="51"/>
      <c r="I39" s="51"/>
      <c r="J39" s="51"/>
      <c r="K39" s="51"/>
      <c r="L39" s="51"/>
    </row>
    <row r="40" spans="2:12" ht="15">
      <c r="B40" s="50"/>
      <c r="C40" s="50"/>
      <c r="D40" s="50"/>
      <c r="E40" s="50"/>
      <c r="F40" s="50"/>
      <c r="G40" s="50"/>
      <c r="H40" s="50"/>
      <c r="I40" s="50"/>
      <c r="J40" s="50"/>
      <c r="K40" s="50"/>
      <c r="L40" s="50"/>
    </row>
    <row r="41" spans="2:12" ht="15">
      <c r="B41" s="296" t="s">
        <v>6</v>
      </c>
      <c r="C41" s="296"/>
      <c r="D41" s="296"/>
      <c r="E41" s="296"/>
      <c r="F41" s="296"/>
      <c r="G41" s="51"/>
      <c r="H41" s="296" t="s">
        <v>207</v>
      </c>
      <c r="I41" s="296"/>
      <c r="J41" s="296"/>
      <c r="K41" s="296"/>
      <c r="L41" s="296"/>
    </row>
    <row r="42" spans="2:12" ht="15">
      <c r="B42" s="288" t="s">
        <v>86</v>
      </c>
      <c r="C42" s="288"/>
      <c r="D42" s="288"/>
      <c r="E42" s="288"/>
      <c r="F42" s="288"/>
      <c r="G42" s="50"/>
      <c r="H42" s="288" t="s">
        <v>87</v>
      </c>
      <c r="I42" s="288"/>
      <c r="J42" s="288"/>
      <c r="K42" s="288"/>
      <c r="L42" s="288"/>
    </row>
    <row r="44" ht="15">
      <c r="C44" s="160" t="s">
        <v>179</v>
      </c>
    </row>
    <row r="46" spans="3:8" ht="15">
      <c r="C46" s="289" t="s">
        <v>178</v>
      </c>
      <c r="D46" s="289"/>
      <c r="E46" s="289"/>
      <c r="F46" s="289"/>
      <c r="G46" s="289"/>
      <c r="H46" s="289"/>
    </row>
    <row r="47" spans="3:4" ht="15">
      <c r="C47" t="s">
        <v>78</v>
      </c>
      <c r="D47" t="s">
        <v>190</v>
      </c>
    </row>
    <row r="48" ht="15">
      <c r="D48" t="s">
        <v>191</v>
      </c>
    </row>
    <row r="49" ht="15.75" thickBot="1">
      <c r="D49" t="s">
        <v>172</v>
      </c>
    </row>
    <row r="50" spans="4:8" ht="15.75" thickBot="1">
      <c r="D50" s="149" t="s">
        <v>162</v>
      </c>
      <c r="E50" s="290" t="s">
        <v>163</v>
      </c>
      <c r="F50" s="291"/>
      <c r="G50" s="290" t="s">
        <v>164</v>
      </c>
      <c r="H50" s="291"/>
    </row>
    <row r="51" spans="4:8" ht="15">
      <c r="D51" s="150" t="s">
        <v>165</v>
      </c>
      <c r="E51" s="168">
        <v>100</v>
      </c>
      <c r="F51" s="175"/>
      <c r="G51" s="168">
        <f>+E51/4</f>
        <v>25</v>
      </c>
      <c r="H51" s="175"/>
    </row>
    <row r="52" spans="4:8" ht="15">
      <c r="D52" s="191" t="s">
        <v>166</v>
      </c>
      <c r="E52" s="169">
        <f>+E51*0.8</f>
        <v>80</v>
      </c>
      <c r="F52" s="175"/>
      <c r="G52" s="168">
        <f>+E52/4</f>
        <v>20</v>
      </c>
      <c r="H52" s="175"/>
    </row>
    <row r="53" spans="4:8" ht="15">
      <c r="D53" s="150" t="s">
        <v>167</v>
      </c>
      <c r="E53" s="170"/>
      <c r="F53" s="171">
        <f>+E52-F54</f>
        <v>68</v>
      </c>
      <c r="G53" s="168"/>
      <c r="H53" s="171">
        <f>+G52-H54</f>
        <v>17</v>
      </c>
    </row>
    <row r="54" spans="4:8" ht="15">
      <c r="D54" s="150" t="s">
        <v>168</v>
      </c>
      <c r="E54" s="170"/>
      <c r="F54" s="175">
        <v>12</v>
      </c>
      <c r="G54" s="168"/>
      <c r="H54" s="175">
        <f>+F54/4</f>
        <v>3</v>
      </c>
    </row>
    <row r="55" spans="4:8" ht="15">
      <c r="D55" s="191" t="s">
        <v>169</v>
      </c>
      <c r="E55" s="169">
        <f>+E51*0.2</f>
        <v>20</v>
      </c>
      <c r="F55" s="175"/>
      <c r="G55" s="168">
        <f>+E55/4</f>
        <v>5</v>
      </c>
      <c r="H55" s="175"/>
    </row>
    <row r="56" spans="4:8" ht="15.75" thickBot="1">
      <c r="D56" s="151"/>
      <c r="E56" s="152"/>
      <c r="F56" s="153"/>
      <c r="G56" s="152"/>
      <c r="H56" s="153"/>
    </row>
    <row r="58" ht="15">
      <c r="D58" s="160" t="s">
        <v>185</v>
      </c>
    </row>
    <row r="59" ht="15">
      <c r="D59" s="160" t="s">
        <v>186</v>
      </c>
    </row>
    <row r="60" ht="15">
      <c r="D60" s="160" t="s">
        <v>187</v>
      </c>
    </row>
  </sheetData>
  <sheetProtection/>
  <mergeCells count="56">
    <mergeCell ref="B42:F42"/>
    <mergeCell ref="H42:L42"/>
    <mergeCell ref="C46:H46"/>
    <mergeCell ref="E50:F50"/>
    <mergeCell ref="G50:H50"/>
    <mergeCell ref="C35:D35"/>
    <mergeCell ref="C36:D36"/>
    <mergeCell ref="H37:L37"/>
    <mergeCell ref="B38:F38"/>
    <mergeCell ref="H38:L38"/>
    <mergeCell ref="B41:F41"/>
    <mergeCell ref="H41:L41"/>
    <mergeCell ref="C27:D27"/>
    <mergeCell ref="C29:D29"/>
    <mergeCell ref="C30:D30"/>
    <mergeCell ref="C31:D31"/>
    <mergeCell ref="C32:D32"/>
    <mergeCell ref="C33:D33"/>
    <mergeCell ref="C21:D21"/>
    <mergeCell ref="C22:D22"/>
    <mergeCell ref="C23:D23"/>
    <mergeCell ref="C24:D24"/>
    <mergeCell ref="C25:D25"/>
    <mergeCell ref="C26:D26"/>
    <mergeCell ref="C15:D15"/>
    <mergeCell ref="C16:D16"/>
    <mergeCell ref="C17:D17"/>
    <mergeCell ref="C18:D18"/>
    <mergeCell ref="C19:D19"/>
    <mergeCell ref="C20:D20"/>
    <mergeCell ref="B13:B14"/>
    <mergeCell ref="C13:E14"/>
    <mergeCell ref="F13:F14"/>
    <mergeCell ref="G13:L13"/>
    <mergeCell ref="G14:H14"/>
    <mergeCell ref="J14:K14"/>
    <mergeCell ref="D11:E11"/>
    <mergeCell ref="G11:H11"/>
    <mergeCell ref="I11:L11"/>
    <mergeCell ref="D12:E12"/>
    <mergeCell ref="G12:H12"/>
    <mergeCell ref="I12:L12"/>
    <mergeCell ref="D9:E9"/>
    <mergeCell ref="G9:H9"/>
    <mergeCell ref="I9:L9"/>
    <mergeCell ref="D10:E10"/>
    <mergeCell ref="G10:H10"/>
    <mergeCell ref="I10:L10"/>
    <mergeCell ref="A1:D4"/>
    <mergeCell ref="B5:L5"/>
    <mergeCell ref="B6:L6"/>
    <mergeCell ref="C7:E7"/>
    <mergeCell ref="G7:L7"/>
    <mergeCell ref="D8:E8"/>
    <mergeCell ref="G8:H8"/>
    <mergeCell ref="I8:L8"/>
  </mergeCells>
  <printOptions/>
  <pageMargins left="0.7" right="0.7" top="0.75" bottom="0.75" header="0.3" footer="0.3"/>
  <pageSetup orientation="landscape" paperSize="9" scale="72" r:id="rId2"/>
  <rowBreaks count="1" manualBreakCount="1">
    <brk id="43" max="255" man="1"/>
  </rowBreaks>
  <drawing r:id="rId1"/>
</worksheet>
</file>

<file path=xl/worksheets/sheet4.xml><?xml version="1.0" encoding="utf-8"?>
<worksheet xmlns="http://schemas.openxmlformats.org/spreadsheetml/2006/main" xmlns:r="http://schemas.openxmlformats.org/officeDocument/2006/relationships">
  <sheetPr>
    <tabColor theme="9" tint="-0.24997000396251678"/>
  </sheetPr>
  <dimension ref="B1:X49"/>
  <sheetViews>
    <sheetView zoomScalePageLayoutView="0" workbookViewId="0" topLeftCell="A1">
      <selection activeCell="A18" sqref="A18"/>
    </sheetView>
  </sheetViews>
  <sheetFormatPr defaultColWidth="9.140625" defaultRowHeight="15"/>
  <cols>
    <col min="1" max="1" width="4.8515625" style="0" customWidth="1"/>
    <col min="2" max="2" width="7.00390625" style="0" customWidth="1"/>
    <col min="3" max="3" width="14.57421875" style="0" customWidth="1"/>
    <col min="4" max="4" width="60.140625" style="0" customWidth="1"/>
    <col min="5" max="5" width="7.28125" style="0" customWidth="1"/>
    <col min="6" max="6" width="7.8515625" style="0" customWidth="1"/>
    <col min="7" max="7" width="9.00390625" style="0" customWidth="1"/>
    <col min="8" max="8" width="11.00390625" style="0" customWidth="1"/>
    <col min="9" max="10" width="7.8515625" style="0" customWidth="1"/>
    <col min="11" max="11" width="12.00390625" style="0" customWidth="1"/>
    <col min="12" max="12" width="6.28125" style="0" customWidth="1"/>
    <col min="13" max="13" width="6.421875" style="0" customWidth="1"/>
    <col min="14" max="14" width="9.28125" style="0" customWidth="1"/>
    <col min="16" max="16" width="5.8515625" style="0" customWidth="1"/>
    <col min="18" max="18" width="12.421875" style="0" customWidth="1"/>
    <col min="19" max="19" width="6.140625" style="0" customWidth="1"/>
    <col min="23" max="23" width="13.57421875" style="0" customWidth="1"/>
  </cols>
  <sheetData>
    <row r="1" spans="2:4" ht="15">
      <c r="B1" s="330"/>
      <c r="C1" s="330"/>
      <c r="D1" s="330"/>
    </row>
    <row r="2" spans="2:4" ht="15">
      <c r="B2" s="330"/>
      <c r="C2" s="330"/>
      <c r="D2" s="330"/>
    </row>
    <row r="3" spans="2:4" ht="15">
      <c r="B3" s="330"/>
      <c r="C3" s="330"/>
      <c r="D3" s="330"/>
    </row>
    <row r="4" spans="2:4" ht="15">
      <c r="B4" s="330"/>
      <c r="C4" s="330"/>
      <c r="D4" s="330"/>
    </row>
    <row r="5" spans="2:23" ht="15.75">
      <c r="B5" s="331" t="s">
        <v>208</v>
      </c>
      <c r="C5" s="331"/>
      <c r="D5" s="331"/>
      <c r="E5" s="331"/>
      <c r="F5" s="331"/>
      <c r="G5" s="331"/>
      <c r="H5" s="331"/>
      <c r="I5" s="331"/>
      <c r="J5" s="331"/>
      <c r="K5" s="331"/>
      <c r="L5" s="331"/>
      <c r="M5" s="331"/>
      <c r="N5" s="331"/>
      <c r="O5" s="331"/>
      <c r="P5" s="331"/>
      <c r="Q5" s="331"/>
      <c r="R5" s="331"/>
      <c r="S5" s="331"/>
      <c r="T5" s="331"/>
      <c r="U5" s="331"/>
      <c r="V5" s="331"/>
      <c r="W5" s="331"/>
    </row>
    <row r="6" spans="2:23" ht="15.75">
      <c r="B6" s="331" t="s">
        <v>1</v>
      </c>
      <c r="C6" s="331"/>
      <c r="D6" s="331"/>
      <c r="E6" s="331"/>
      <c r="F6" s="331"/>
      <c r="G6" s="331"/>
      <c r="H6" s="331"/>
      <c r="I6" s="331"/>
      <c r="J6" s="331"/>
      <c r="K6" s="331"/>
      <c r="L6" s="331"/>
      <c r="M6" s="331"/>
      <c r="N6" s="331"/>
      <c r="O6" s="331"/>
      <c r="P6" s="331"/>
      <c r="Q6" s="331"/>
      <c r="R6" s="331"/>
      <c r="S6" s="331"/>
      <c r="T6" s="331"/>
      <c r="U6" s="331"/>
      <c r="V6" s="331"/>
      <c r="W6" s="331"/>
    </row>
    <row r="7" spans="2:14" ht="16.5" thickBot="1">
      <c r="B7" s="228" t="s">
        <v>209</v>
      </c>
      <c r="C7" s="228"/>
      <c r="D7" s="228"/>
      <c r="E7" s="228"/>
      <c r="F7" s="228"/>
      <c r="G7" s="228"/>
      <c r="H7" s="228"/>
      <c r="I7" s="228"/>
      <c r="J7" s="228"/>
      <c r="K7" s="228"/>
      <c r="L7" s="228"/>
      <c r="M7" s="228"/>
      <c r="N7" s="228"/>
    </row>
    <row r="8" spans="2:24" ht="16.5" thickBot="1" thickTop="1">
      <c r="B8" s="1" t="s">
        <v>2</v>
      </c>
      <c r="C8" s="332" t="s">
        <v>3</v>
      </c>
      <c r="D8" s="333"/>
      <c r="E8" s="333"/>
      <c r="F8" s="333"/>
      <c r="G8" s="334"/>
      <c r="H8" s="2" t="s">
        <v>2</v>
      </c>
      <c r="I8" s="332" t="s">
        <v>4</v>
      </c>
      <c r="J8" s="333"/>
      <c r="K8" s="333"/>
      <c r="L8" s="333"/>
      <c r="M8" s="333"/>
      <c r="N8" s="334"/>
      <c r="O8" s="108"/>
      <c r="P8" s="109"/>
      <c r="Q8" s="109"/>
      <c r="R8" s="109"/>
      <c r="S8" s="109"/>
      <c r="T8" s="109"/>
      <c r="U8" s="109"/>
      <c r="V8" s="109"/>
      <c r="W8" s="109"/>
      <c r="X8" s="256"/>
    </row>
    <row r="9" spans="2:24" ht="15.75" thickTop="1">
      <c r="B9" s="3">
        <v>1</v>
      </c>
      <c r="C9" s="4" t="s">
        <v>5</v>
      </c>
      <c r="D9" s="335" t="s">
        <v>78</v>
      </c>
      <c r="E9" s="339"/>
      <c r="F9" s="339"/>
      <c r="G9" s="336"/>
      <c r="H9" s="5">
        <v>1</v>
      </c>
      <c r="I9" s="337" t="s">
        <v>5</v>
      </c>
      <c r="J9" s="338"/>
      <c r="K9" s="335" t="s">
        <v>78</v>
      </c>
      <c r="L9" s="339"/>
      <c r="M9" s="339"/>
      <c r="N9" s="336"/>
      <c r="O9" s="111"/>
      <c r="P9" s="112"/>
      <c r="Q9" s="112"/>
      <c r="R9" s="112"/>
      <c r="S9" s="112"/>
      <c r="T9" s="112"/>
      <c r="U9" s="112"/>
      <c r="V9" s="112"/>
      <c r="W9" s="112"/>
      <c r="X9" s="256"/>
    </row>
    <row r="10" spans="2:24" ht="15">
      <c r="B10" s="3">
        <v>2</v>
      </c>
      <c r="C10" s="4" t="s">
        <v>7</v>
      </c>
      <c r="D10" s="319" t="s">
        <v>78</v>
      </c>
      <c r="E10" s="340"/>
      <c r="F10" s="340"/>
      <c r="G10" s="320"/>
      <c r="H10" s="6">
        <v>2</v>
      </c>
      <c r="I10" s="321" t="s">
        <v>7</v>
      </c>
      <c r="J10" s="322"/>
      <c r="K10" s="319" t="s">
        <v>78</v>
      </c>
      <c r="L10" s="323"/>
      <c r="M10" s="323"/>
      <c r="N10" s="320"/>
      <c r="O10" s="111"/>
      <c r="P10" s="112"/>
      <c r="Q10" s="112"/>
      <c r="R10" s="112"/>
      <c r="S10" s="112"/>
      <c r="T10" s="112"/>
      <c r="U10" s="112"/>
      <c r="V10" s="112"/>
      <c r="W10" s="112"/>
      <c r="X10" s="256"/>
    </row>
    <row r="11" spans="2:24" ht="15">
      <c r="B11" s="3">
        <v>3</v>
      </c>
      <c r="C11" s="4" t="s">
        <v>8</v>
      </c>
      <c r="D11" s="319" t="s">
        <v>78</v>
      </c>
      <c r="E11" s="323"/>
      <c r="F11" s="323"/>
      <c r="G11" s="320"/>
      <c r="H11" s="6">
        <v>3</v>
      </c>
      <c r="I11" s="321" t="s">
        <v>8</v>
      </c>
      <c r="J11" s="322"/>
      <c r="K11" s="319" t="s">
        <v>78</v>
      </c>
      <c r="L11" s="323"/>
      <c r="M11" s="323"/>
      <c r="N11" s="320"/>
      <c r="O11" s="111"/>
      <c r="P11" s="112"/>
      <c r="Q11" s="112"/>
      <c r="R11" s="112"/>
      <c r="S11" s="112"/>
      <c r="T11" s="112"/>
      <c r="U11" s="112"/>
      <c r="V11" s="112"/>
      <c r="W11" s="112"/>
      <c r="X11" s="256"/>
    </row>
    <row r="12" spans="2:24" ht="15">
      <c r="B12" s="3">
        <v>4</v>
      </c>
      <c r="C12" s="4" t="s">
        <v>10</v>
      </c>
      <c r="D12" s="319" t="s">
        <v>78</v>
      </c>
      <c r="E12" s="323"/>
      <c r="F12" s="323"/>
      <c r="G12" s="320"/>
      <c r="H12" s="6">
        <v>4</v>
      </c>
      <c r="I12" s="321" t="s">
        <v>10</v>
      </c>
      <c r="J12" s="322"/>
      <c r="K12" s="319" t="s">
        <v>78</v>
      </c>
      <c r="L12" s="323"/>
      <c r="M12" s="323"/>
      <c r="N12" s="320"/>
      <c r="O12" s="111"/>
      <c r="P12" s="112"/>
      <c r="Q12" s="112"/>
      <c r="R12" s="112"/>
      <c r="S12" s="112"/>
      <c r="T12" s="112"/>
      <c r="U12" s="112"/>
      <c r="V12" s="112"/>
      <c r="W12" s="112"/>
      <c r="X12" s="256"/>
    </row>
    <row r="13" spans="2:24" ht="15.75" thickBot="1">
      <c r="B13" s="7">
        <v>5</v>
      </c>
      <c r="C13" s="8" t="s">
        <v>13</v>
      </c>
      <c r="D13" s="324" t="s">
        <v>78</v>
      </c>
      <c r="E13" s="328"/>
      <c r="F13" s="328"/>
      <c r="G13" s="325"/>
      <c r="H13" s="9">
        <v>5</v>
      </c>
      <c r="I13" s="326" t="s">
        <v>13</v>
      </c>
      <c r="J13" s="327"/>
      <c r="K13" s="324" t="s">
        <v>78</v>
      </c>
      <c r="L13" s="328"/>
      <c r="M13" s="328"/>
      <c r="N13" s="325"/>
      <c r="O13" s="114"/>
      <c r="P13" s="115"/>
      <c r="Q13" s="115"/>
      <c r="R13" s="115"/>
      <c r="S13" s="115"/>
      <c r="T13" s="115"/>
      <c r="U13" s="115"/>
      <c r="V13" s="115"/>
      <c r="W13" s="115"/>
      <c r="X13" s="256"/>
    </row>
    <row r="14" spans="2:24" ht="16.5" thickBot="1" thickTop="1">
      <c r="B14" s="306" t="s">
        <v>2</v>
      </c>
      <c r="C14" s="308" t="s">
        <v>15</v>
      </c>
      <c r="D14" s="309"/>
      <c r="E14" s="360" t="s">
        <v>198</v>
      </c>
      <c r="F14" s="361"/>
      <c r="G14" s="315" t="s">
        <v>197</v>
      </c>
      <c r="H14" s="316"/>
      <c r="I14" s="314" t="s">
        <v>17</v>
      </c>
      <c r="J14" s="315"/>
      <c r="K14" s="315"/>
      <c r="L14" s="315"/>
      <c r="M14" s="315"/>
      <c r="N14" s="316"/>
      <c r="O14" s="237" t="s">
        <v>74</v>
      </c>
      <c r="P14" s="362" t="s">
        <v>79</v>
      </c>
      <c r="Q14" s="363"/>
      <c r="R14" s="363"/>
      <c r="S14" s="363"/>
      <c r="T14" s="363"/>
      <c r="U14" s="364"/>
      <c r="V14" s="237" t="s">
        <v>138</v>
      </c>
      <c r="W14" s="235" t="s">
        <v>75</v>
      </c>
      <c r="X14" s="256"/>
    </row>
    <row r="15" spans="2:24" ht="16.5" thickBot="1" thickTop="1">
      <c r="B15" s="307"/>
      <c r="C15" s="194"/>
      <c r="D15" s="195"/>
      <c r="E15" s="250" t="s">
        <v>199</v>
      </c>
      <c r="F15" s="251" t="s">
        <v>193</v>
      </c>
      <c r="G15" s="195" t="s">
        <v>194</v>
      </c>
      <c r="H15" s="197" t="s">
        <v>200</v>
      </c>
      <c r="I15" s="365" t="s">
        <v>18</v>
      </c>
      <c r="J15" s="318"/>
      <c r="K15" s="10" t="s">
        <v>19</v>
      </c>
      <c r="L15" s="317" t="s">
        <v>20</v>
      </c>
      <c r="M15" s="318"/>
      <c r="N15" s="199" t="s">
        <v>21</v>
      </c>
      <c r="O15" s="120"/>
      <c r="P15" s="366" t="s">
        <v>18</v>
      </c>
      <c r="Q15" s="367"/>
      <c r="R15" s="57" t="s">
        <v>19</v>
      </c>
      <c r="S15" s="366" t="s">
        <v>20</v>
      </c>
      <c r="T15" s="367"/>
      <c r="U15" s="57" t="s">
        <v>21</v>
      </c>
      <c r="V15" s="238" t="s">
        <v>137</v>
      </c>
      <c r="W15" s="236" t="s">
        <v>76</v>
      </c>
      <c r="X15" s="256"/>
    </row>
    <row r="16" spans="2:24" ht="16.5" thickBot="1" thickTop="1">
      <c r="B16" s="244">
        <v>1</v>
      </c>
      <c r="C16" s="368">
        <v>2</v>
      </c>
      <c r="D16" s="368"/>
      <c r="E16" s="230" t="s">
        <v>213</v>
      </c>
      <c r="F16" s="230" t="s">
        <v>214</v>
      </c>
      <c r="G16" s="246" t="s">
        <v>215</v>
      </c>
      <c r="H16" s="248">
        <v>3</v>
      </c>
      <c r="I16" s="369">
        <v>4</v>
      </c>
      <c r="J16" s="370"/>
      <c r="K16" s="232">
        <v>5</v>
      </c>
      <c r="L16" s="371">
        <v>6</v>
      </c>
      <c r="M16" s="372"/>
      <c r="N16" s="233">
        <v>7</v>
      </c>
      <c r="O16" s="56">
        <v>8</v>
      </c>
      <c r="P16" s="373">
        <v>9</v>
      </c>
      <c r="Q16" s="374"/>
      <c r="R16" s="56">
        <v>10</v>
      </c>
      <c r="S16" s="373">
        <v>11</v>
      </c>
      <c r="T16" s="374"/>
      <c r="U16" s="56">
        <v>12</v>
      </c>
      <c r="V16" s="56">
        <v>13</v>
      </c>
      <c r="W16" s="240">
        <v>14</v>
      </c>
      <c r="X16" s="256"/>
    </row>
    <row r="17" spans="2:24" ht="16.5" thickBot="1" thickTop="1">
      <c r="B17" s="131"/>
      <c r="C17" s="375" t="s">
        <v>201</v>
      </c>
      <c r="D17" s="375"/>
      <c r="E17" s="217" t="s">
        <v>78</v>
      </c>
      <c r="F17" s="217" t="s">
        <v>78</v>
      </c>
      <c r="G17" s="247" t="s">
        <v>78</v>
      </c>
      <c r="H17" s="249" t="s">
        <v>78</v>
      </c>
      <c r="I17" s="245"/>
      <c r="J17" s="18"/>
      <c r="K17" s="124"/>
      <c r="L17" s="125"/>
      <c r="M17" s="18"/>
      <c r="N17" s="198"/>
      <c r="O17" s="121" t="str">
        <f>+H17</f>
        <v> </v>
      </c>
      <c r="P17" s="53"/>
      <c r="Q17" s="119"/>
      <c r="R17" s="239"/>
      <c r="S17" s="53"/>
      <c r="T17" s="119"/>
      <c r="U17" s="144" t="s">
        <v>78</v>
      </c>
      <c r="V17" s="117" t="s">
        <v>78</v>
      </c>
      <c r="W17" s="252" t="s">
        <v>78</v>
      </c>
      <c r="X17" s="256"/>
    </row>
    <row r="18" spans="2:24" ht="15" customHeight="1" thickTop="1">
      <c r="B18" s="132">
        <v>1</v>
      </c>
      <c r="C18" s="303"/>
      <c r="D18" s="303"/>
      <c r="E18" s="214"/>
      <c r="F18" s="214"/>
      <c r="G18" s="187"/>
      <c r="H18" s="136"/>
      <c r="I18" s="134"/>
      <c r="J18" s="18"/>
      <c r="K18" s="124"/>
      <c r="L18" s="125"/>
      <c r="M18" s="18"/>
      <c r="N18" s="241" t="s">
        <v>26</v>
      </c>
      <c r="O18" s="121"/>
      <c r="P18" s="53"/>
      <c r="Q18" s="61"/>
      <c r="R18" s="239"/>
      <c r="S18" s="53"/>
      <c r="T18" s="135"/>
      <c r="U18" s="241" t="s">
        <v>26</v>
      </c>
      <c r="V18" s="117"/>
      <c r="W18" s="252"/>
      <c r="X18" s="256"/>
    </row>
    <row r="19" spans="2:24" ht="15" customHeight="1">
      <c r="B19" s="132">
        <v>2</v>
      </c>
      <c r="C19" s="376"/>
      <c r="D19" s="376"/>
      <c r="E19" s="227"/>
      <c r="F19" s="227"/>
      <c r="G19" s="187"/>
      <c r="H19" s="12"/>
      <c r="I19" s="26"/>
      <c r="J19" s="18"/>
      <c r="K19" s="124"/>
      <c r="L19" s="17"/>
      <c r="M19" s="20"/>
      <c r="N19" s="241" t="s">
        <v>26</v>
      </c>
      <c r="O19" s="121"/>
      <c r="P19" s="53"/>
      <c r="Q19" s="61"/>
      <c r="R19" s="55"/>
      <c r="S19" s="53"/>
      <c r="T19" s="39"/>
      <c r="U19" s="241" t="s">
        <v>26</v>
      </c>
      <c r="V19" s="118"/>
      <c r="W19" s="252"/>
      <c r="X19" s="256"/>
    </row>
    <row r="20" spans="2:24" ht="15" customHeight="1">
      <c r="B20" s="130">
        <v>3</v>
      </c>
      <c r="C20" s="377"/>
      <c r="D20" s="378"/>
      <c r="E20" s="226"/>
      <c r="F20" s="226"/>
      <c r="G20" s="187"/>
      <c r="H20" s="12"/>
      <c r="I20" s="23"/>
      <c r="J20" s="24"/>
      <c r="K20" s="124"/>
      <c r="L20" s="26"/>
      <c r="M20" s="27"/>
      <c r="N20" s="241" t="s">
        <v>26</v>
      </c>
      <c r="O20" s="121"/>
      <c r="P20" s="53"/>
      <c r="Q20" s="24"/>
      <c r="R20" s="55"/>
      <c r="S20" s="53"/>
      <c r="T20" s="27"/>
      <c r="U20" s="241" t="s">
        <v>26</v>
      </c>
      <c r="V20" s="118"/>
      <c r="W20" s="252"/>
      <c r="X20" s="256"/>
    </row>
    <row r="21" spans="2:24" ht="15" customHeight="1">
      <c r="B21" s="21">
        <v>4</v>
      </c>
      <c r="C21" s="377"/>
      <c r="D21" s="378"/>
      <c r="E21" s="226"/>
      <c r="F21" s="226"/>
      <c r="G21" s="189"/>
      <c r="H21" s="12"/>
      <c r="I21" s="30"/>
      <c r="J21" s="31"/>
      <c r="K21" s="124"/>
      <c r="L21" s="33"/>
      <c r="M21" s="34"/>
      <c r="N21" s="241" t="s">
        <v>26</v>
      </c>
      <c r="O21" s="121"/>
      <c r="P21" s="53"/>
      <c r="Q21" s="31"/>
      <c r="R21" s="55"/>
      <c r="S21" s="53"/>
      <c r="T21" s="34"/>
      <c r="U21" s="241" t="s">
        <v>26</v>
      </c>
      <c r="V21" s="118"/>
      <c r="W21" s="252"/>
      <c r="X21" s="256"/>
    </row>
    <row r="22" spans="2:24" ht="15.75" customHeight="1">
      <c r="B22" s="21">
        <v>5</v>
      </c>
      <c r="C22" s="379"/>
      <c r="D22" s="380"/>
      <c r="E22" s="226"/>
      <c r="F22" s="226"/>
      <c r="G22" s="189"/>
      <c r="H22" s="12"/>
      <c r="I22" s="23"/>
      <c r="J22" s="24"/>
      <c r="K22" s="124"/>
      <c r="L22" s="26"/>
      <c r="M22" s="36"/>
      <c r="N22" s="241" t="s">
        <v>26</v>
      </c>
      <c r="O22" s="121"/>
      <c r="P22" s="53"/>
      <c r="Q22" s="24"/>
      <c r="R22" s="55"/>
      <c r="S22" s="53"/>
      <c r="T22" s="36"/>
      <c r="U22" s="241" t="s">
        <v>26</v>
      </c>
      <c r="V22" s="118"/>
      <c r="W22" s="252"/>
      <c r="X22" s="256"/>
    </row>
    <row r="23" spans="2:24" ht="28.5" customHeight="1">
      <c r="B23" s="21">
        <v>6</v>
      </c>
      <c r="C23" s="297"/>
      <c r="D23" s="298"/>
      <c r="E23" s="215"/>
      <c r="F23" s="215"/>
      <c r="G23" s="190"/>
      <c r="H23" s="12"/>
      <c r="I23" s="23"/>
      <c r="J23" s="24"/>
      <c r="K23" s="124"/>
      <c r="L23" s="138"/>
      <c r="M23" s="139"/>
      <c r="N23" s="241" t="s">
        <v>26</v>
      </c>
      <c r="O23" s="121"/>
      <c r="P23" s="53"/>
      <c r="Q23" s="24"/>
      <c r="R23" s="55"/>
      <c r="S23" s="53"/>
      <c r="T23" s="36"/>
      <c r="U23" s="241" t="s">
        <v>26</v>
      </c>
      <c r="V23" s="118"/>
      <c r="W23" s="252"/>
      <c r="X23" s="256"/>
    </row>
    <row r="24" spans="2:24" ht="15" customHeight="1">
      <c r="B24" s="21">
        <v>7</v>
      </c>
      <c r="C24" s="379"/>
      <c r="D24" s="380"/>
      <c r="E24" s="215"/>
      <c r="F24" s="215"/>
      <c r="G24" s="189"/>
      <c r="H24" s="12"/>
      <c r="I24" s="23"/>
      <c r="J24" s="24"/>
      <c r="K24" s="124"/>
      <c r="L24" s="26"/>
      <c r="M24" s="36"/>
      <c r="N24" s="241" t="s">
        <v>26</v>
      </c>
      <c r="O24" s="121"/>
      <c r="P24" s="53"/>
      <c r="Q24" s="24"/>
      <c r="R24" s="55"/>
      <c r="S24" s="53"/>
      <c r="T24" s="36"/>
      <c r="U24" s="241" t="s">
        <v>26</v>
      </c>
      <c r="V24" s="118"/>
      <c r="W24" s="252"/>
      <c r="X24" s="256"/>
    </row>
    <row r="25" spans="2:24" ht="27.75" customHeight="1">
      <c r="B25" s="21">
        <v>8</v>
      </c>
      <c r="C25" s="379"/>
      <c r="D25" s="380"/>
      <c r="E25" s="215"/>
      <c r="F25" s="215"/>
      <c r="G25" s="189"/>
      <c r="H25" s="12"/>
      <c r="I25" s="137"/>
      <c r="J25" s="24"/>
      <c r="K25" s="124"/>
      <c r="L25" s="26"/>
      <c r="M25" s="36"/>
      <c r="N25" s="241" t="s">
        <v>26</v>
      </c>
      <c r="O25" s="140"/>
      <c r="P25" s="141"/>
      <c r="Q25" s="24"/>
      <c r="R25" s="142"/>
      <c r="S25" s="141"/>
      <c r="T25" s="139"/>
      <c r="U25" s="241" t="s">
        <v>26</v>
      </c>
      <c r="V25" s="143"/>
      <c r="W25" s="253"/>
      <c r="X25" s="256"/>
    </row>
    <row r="26" spans="2:24" ht="18" customHeight="1">
      <c r="B26" s="21">
        <v>9</v>
      </c>
      <c r="C26" s="297"/>
      <c r="D26" s="298"/>
      <c r="E26" s="215"/>
      <c r="F26" s="215"/>
      <c r="G26" s="189"/>
      <c r="H26" s="12"/>
      <c r="I26" s="23"/>
      <c r="J26" s="24"/>
      <c r="K26" s="124"/>
      <c r="L26" s="26"/>
      <c r="M26" s="36"/>
      <c r="N26" s="241" t="s">
        <v>26</v>
      </c>
      <c r="O26" s="121"/>
      <c r="P26" s="53"/>
      <c r="Q26" s="24"/>
      <c r="R26" s="55"/>
      <c r="S26" s="53"/>
      <c r="T26" s="36"/>
      <c r="U26" s="241" t="s">
        <v>26</v>
      </c>
      <c r="V26" s="118"/>
      <c r="W26" s="252"/>
      <c r="X26" s="256"/>
    </row>
    <row r="27" spans="2:24" ht="24.75" customHeight="1">
      <c r="B27" s="21">
        <v>10</v>
      </c>
      <c r="C27" s="297"/>
      <c r="D27" s="298"/>
      <c r="E27" s="215"/>
      <c r="F27" s="215"/>
      <c r="G27" s="190"/>
      <c r="H27" s="12"/>
      <c r="I27" s="23"/>
      <c r="J27" s="24"/>
      <c r="K27" s="124"/>
      <c r="L27" s="138"/>
      <c r="M27" s="139"/>
      <c r="N27" s="241" t="s">
        <v>26</v>
      </c>
      <c r="O27" s="121"/>
      <c r="P27" s="53"/>
      <c r="Q27" s="24"/>
      <c r="R27" s="55"/>
      <c r="S27" s="53"/>
      <c r="T27" s="36"/>
      <c r="U27" s="241" t="s">
        <v>26</v>
      </c>
      <c r="V27" s="118"/>
      <c r="W27" s="252"/>
      <c r="X27" s="256"/>
    </row>
    <row r="28" spans="2:24" ht="17.25" customHeight="1">
      <c r="B28" s="21"/>
      <c r="C28" s="299" t="s">
        <v>216</v>
      </c>
      <c r="D28" s="381"/>
      <c r="E28" s="215"/>
      <c r="F28" s="215"/>
      <c r="G28" s="216"/>
      <c r="H28" s="12"/>
      <c r="I28" s="23"/>
      <c r="J28" s="39"/>
      <c r="K28" s="21"/>
      <c r="L28" s="138"/>
      <c r="M28" s="139"/>
      <c r="N28" s="37"/>
      <c r="O28" s="121"/>
      <c r="P28" s="53"/>
      <c r="Q28" s="24"/>
      <c r="R28" s="55"/>
      <c r="S28" s="53"/>
      <c r="T28" s="36"/>
      <c r="U28" s="37"/>
      <c r="V28" s="118"/>
      <c r="W28" s="252"/>
      <c r="X28" s="256"/>
    </row>
    <row r="29" spans="2:24" ht="16.5" customHeight="1">
      <c r="B29" s="38" t="s">
        <v>32</v>
      </c>
      <c r="C29" s="297"/>
      <c r="D29" s="298"/>
      <c r="E29" s="215"/>
      <c r="F29" s="215"/>
      <c r="G29" s="189"/>
      <c r="H29" s="12"/>
      <c r="I29" s="23"/>
      <c r="J29" s="39"/>
      <c r="K29" s="25"/>
      <c r="L29" s="26"/>
      <c r="M29" s="139"/>
      <c r="N29" s="241" t="s">
        <v>26</v>
      </c>
      <c r="O29" s="121"/>
      <c r="P29" s="53"/>
      <c r="Q29" s="39"/>
      <c r="R29" s="55"/>
      <c r="S29" s="53"/>
      <c r="T29" s="36"/>
      <c r="U29" s="241" t="s">
        <v>26</v>
      </c>
      <c r="V29" s="118"/>
      <c r="W29" s="252"/>
      <c r="X29" s="256"/>
    </row>
    <row r="30" spans="2:24" ht="15" customHeight="1">
      <c r="B30" s="21" t="s">
        <v>78</v>
      </c>
      <c r="C30" s="299" t="s">
        <v>147</v>
      </c>
      <c r="D30" s="381"/>
      <c r="E30" s="215"/>
      <c r="F30" s="215"/>
      <c r="G30" s="189" t="s">
        <v>78</v>
      </c>
      <c r="H30" s="12" t="str">
        <f>+G30</f>
        <v> </v>
      </c>
      <c r="I30" s="23"/>
      <c r="J30" s="39"/>
      <c r="K30" s="25"/>
      <c r="L30" s="26"/>
      <c r="M30" s="36"/>
      <c r="N30" s="37"/>
      <c r="O30" s="121"/>
      <c r="P30" s="53"/>
      <c r="Q30" s="39"/>
      <c r="R30" s="55"/>
      <c r="S30" s="53"/>
      <c r="T30" s="36"/>
      <c r="U30" s="52"/>
      <c r="V30" s="118"/>
      <c r="W30" s="252"/>
      <c r="X30" s="256"/>
    </row>
    <row r="31" spans="2:24" ht="15">
      <c r="B31" s="21">
        <v>1</v>
      </c>
      <c r="C31" s="297"/>
      <c r="D31" s="298"/>
      <c r="E31" s="215"/>
      <c r="F31" s="215"/>
      <c r="G31" s="189"/>
      <c r="H31" s="12"/>
      <c r="I31" s="23"/>
      <c r="J31" s="39"/>
      <c r="K31" s="25"/>
      <c r="L31" s="26"/>
      <c r="M31" s="36"/>
      <c r="N31" s="241" t="s">
        <v>26</v>
      </c>
      <c r="O31" s="121"/>
      <c r="P31" s="53"/>
      <c r="Q31" s="39"/>
      <c r="R31" s="55"/>
      <c r="S31" s="53"/>
      <c r="T31" s="36"/>
      <c r="U31" s="241" t="s">
        <v>26</v>
      </c>
      <c r="V31" s="118"/>
      <c r="W31" s="252"/>
      <c r="X31" s="256"/>
    </row>
    <row r="32" spans="2:24" ht="15">
      <c r="B32" s="21">
        <v>2</v>
      </c>
      <c r="C32" s="297"/>
      <c r="D32" s="298"/>
      <c r="E32" s="215"/>
      <c r="F32" s="215"/>
      <c r="G32" s="189"/>
      <c r="H32" s="12"/>
      <c r="I32" s="23"/>
      <c r="J32" s="39"/>
      <c r="K32" s="25"/>
      <c r="L32" s="26"/>
      <c r="M32" s="36"/>
      <c r="N32" s="241" t="s">
        <v>26</v>
      </c>
      <c r="O32" s="121"/>
      <c r="P32" s="53"/>
      <c r="Q32" s="39"/>
      <c r="R32" s="55"/>
      <c r="S32" s="53"/>
      <c r="T32" s="36"/>
      <c r="U32" s="241" t="s">
        <v>26</v>
      </c>
      <c r="V32" s="118"/>
      <c r="W32" s="252"/>
      <c r="X32" s="256"/>
    </row>
    <row r="33" spans="2:24" ht="15">
      <c r="B33" s="21">
        <v>3</v>
      </c>
      <c r="C33" s="297"/>
      <c r="D33" s="298"/>
      <c r="E33" s="215"/>
      <c r="F33" s="215"/>
      <c r="G33" s="189"/>
      <c r="H33" s="12"/>
      <c r="I33" s="23"/>
      <c r="J33" s="39"/>
      <c r="K33" s="25"/>
      <c r="L33" s="26"/>
      <c r="M33" s="36"/>
      <c r="N33" s="241" t="s">
        <v>26</v>
      </c>
      <c r="O33" s="121"/>
      <c r="P33" s="53"/>
      <c r="Q33" s="39"/>
      <c r="R33" s="55"/>
      <c r="S33" s="53"/>
      <c r="T33" s="36"/>
      <c r="U33" s="241" t="s">
        <v>26</v>
      </c>
      <c r="V33" s="118"/>
      <c r="W33" s="252"/>
      <c r="X33" s="256"/>
    </row>
    <row r="34" spans="2:24" ht="15">
      <c r="B34" s="21">
        <v>4</v>
      </c>
      <c r="C34" s="300"/>
      <c r="D34" s="298"/>
      <c r="E34" s="215"/>
      <c r="F34" s="215"/>
      <c r="G34" s="189"/>
      <c r="H34" s="12"/>
      <c r="I34" s="23"/>
      <c r="J34" s="39"/>
      <c r="K34" s="25"/>
      <c r="L34" s="26"/>
      <c r="M34" s="36"/>
      <c r="N34" s="241" t="s">
        <v>26</v>
      </c>
      <c r="O34" s="121"/>
      <c r="P34" s="53"/>
      <c r="Q34" s="39"/>
      <c r="R34" s="55"/>
      <c r="S34" s="53"/>
      <c r="T34" s="36"/>
      <c r="U34" s="241" t="s">
        <v>26</v>
      </c>
      <c r="V34" s="118"/>
      <c r="W34" s="252"/>
      <c r="X34" s="256"/>
    </row>
    <row r="35" spans="2:24" ht="15">
      <c r="B35" s="21" t="s">
        <v>78</v>
      </c>
      <c r="C35" s="382"/>
      <c r="D35" s="383"/>
      <c r="E35" s="215"/>
      <c r="F35" s="215"/>
      <c r="G35" s="189"/>
      <c r="H35" s="12"/>
      <c r="I35" s="23"/>
      <c r="J35" s="39"/>
      <c r="K35" s="25"/>
      <c r="L35" s="26"/>
      <c r="M35" s="36"/>
      <c r="N35" s="37"/>
      <c r="O35" s="121"/>
      <c r="P35" s="53"/>
      <c r="Q35" s="39"/>
      <c r="R35" s="55"/>
      <c r="S35" s="53"/>
      <c r="T35" s="36"/>
      <c r="U35" s="52"/>
      <c r="V35" s="118"/>
      <c r="W35" s="252"/>
      <c r="X35" s="256"/>
    </row>
    <row r="36" spans="2:24" ht="15">
      <c r="B36" s="21"/>
      <c r="C36" s="384" t="s">
        <v>38</v>
      </c>
      <c r="D36" s="385"/>
      <c r="E36" s="215"/>
      <c r="F36" s="215"/>
      <c r="G36" s="189"/>
      <c r="H36" s="12"/>
      <c r="I36" s="23"/>
      <c r="J36" s="39"/>
      <c r="K36" s="25"/>
      <c r="L36" s="26"/>
      <c r="M36" s="36"/>
      <c r="N36" s="37"/>
      <c r="O36" s="121"/>
      <c r="P36" s="53"/>
      <c r="Q36" s="39"/>
      <c r="R36" s="55"/>
      <c r="S36" s="53"/>
      <c r="T36" s="36"/>
      <c r="U36" s="52"/>
      <c r="V36" s="118"/>
      <c r="W36" s="252"/>
      <c r="X36" s="256"/>
    </row>
    <row r="37" spans="2:24" ht="15">
      <c r="B37" s="21"/>
      <c r="C37" s="299" t="s">
        <v>210</v>
      </c>
      <c r="D37" s="381"/>
      <c r="E37" s="215"/>
      <c r="F37" s="215"/>
      <c r="G37" s="189"/>
      <c r="H37" s="12"/>
      <c r="I37" s="23"/>
      <c r="J37" s="39"/>
      <c r="K37" s="25"/>
      <c r="L37" s="26"/>
      <c r="M37" s="36"/>
      <c r="N37" s="37"/>
      <c r="O37" s="121"/>
      <c r="P37" s="53"/>
      <c r="Q37" s="39"/>
      <c r="R37" s="55"/>
      <c r="S37" s="53"/>
      <c r="T37" s="36"/>
      <c r="U37" s="52"/>
      <c r="V37" s="118"/>
      <c r="W37" s="252"/>
      <c r="X37" s="256"/>
    </row>
    <row r="38" spans="2:24" ht="15">
      <c r="B38" s="21">
        <v>1</v>
      </c>
      <c r="C38" s="382"/>
      <c r="D38" s="383"/>
      <c r="E38" s="215"/>
      <c r="F38" s="215"/>
      <c r="G38" s="189"/>
      <c r="H38" s="12"/>
      <c r="I38" s="23"/>
      <c r="J38" s="39"/>
      <c r="K38" s="25"/>
      <c r="L38" s="26"/>
      <c r="M38" s="36"/>
      <c r="N38" s="37"/>
      <c r="O38" s="121"/>
      <c r="P38" s="53"/>
      <c r="Q38" s="39"/>
      <c r="R38" s="55"/>
      <c r="S38" s="53"/>
      <c r="T38" s="36"/>
      <c r="U38" s="52"/>
      <c r="V38" s="118"/>
      <c r="W38" s="252"/>
      <c r="X38" s="256"/>
    </row>
    <row r="39" spans="2:24" ht="15">
      <c r="B39" s="21">
        <v>2</v>
      </c>
      <c r="C39" s="382"/>
      <c r="D39" s="383"/>
      <c r="E39" s="215"/>
      <c r="F39" s="215"/>
      <c r="G39" s="189"/>
      <c r="H39" s="12"/>
      <c r="I39" s="23"/>
      <c r="J39" s="39"/>
      <c r="K39" s="25"/>
      <c r="L39" s="26"/>
      <c r="M39" s="36"/>
      <c r="N39" s="37"/>
      <c r="O39" s="121"/>
      <c r="P39" s="53"/>
      <c r="Q39" s="39"/>
      <c r="R39" s="55"/>
      <c r="S39" s="53"/>
      <c r="T39" s="36"/>
      <c r="U39" s="52"/>
      <c r="V39" s="118"/>
      <c r="W39" s="252"/>
      <c r="X39" s="256"/>
    </row>
    <row r="40" spans="2:24" ht="15">
      <c r="B40" s="21"/>
      <c r="C40" s="297" t="s">
        <v>211</v>
      </c>
      <c r="D40" s="298"/>
      <c r="E40" s="215"/>
      <c r="F40" s="215"/>
      <c r="G40" s="189"/>
      <c r="H40" s="12"/>
      <c r="I40" s="23"/>
      <c r="J40" s="39"/>
      <c r="K40" s="25"/>
      <c r="L40" s="26"/>
      <c r="M40" s="36"/>
      <c r="N40" s="37"/>
      <c r="O40" s="121"/>
      <c r="P40" s="53"/>
      <c r="Q40" s="39"/>
      <c r="R40" s="55"/>
      <c r="S40" s="53"/>
      <c r="T40" s="36"/>
      <c r="U40" s="52"/>
      <c r="V40" s="118"/>
      <c r="W40" s="252"/>
      <c r="X40" s="256"/>
    </row>
    <row r="41" spans="2:24" ht="15">
      <c r="B41" s="21"/>
      <c r="C41" s="300"/>
      <c r="D41" s="298"/>
      <c r="E41" s="215"/>
      <c r="F41" s="215"/>
      <c r="G41" s="189"/>
      <c r="H41" s="12"/>
      <c r="I41" s="23"/>
      <c r="J41" s="39"/>
      <c r="K41" s="25"/>
      <c r="L41" s="26"/>
      <c r="M41" s="36"/>
      <c r="N41" s="37"/>
      <c r="O41" s="121"/>
      <c r="P41" s="53"/>
      <c r="Q41" s="39"/>
      <c r="R41" s="55"/>
      <c r="S41" s="53"/>
      <c r="T41" s="36"/>
      <c r="U41" s="52"/>
      <c r="V41" s="118"/>
      <c r="W41" s="252"/>
      <c r="X41" s="256"/>
    </row>
    <row r="42" spans="2:24" ht="15">
      <c r="B42" s="386" t="s">
        <v>77</v>
      </c>
      <c r="C42" s="387"/>
      <c r="D42" s="387"/>
      <c r="E42" s="387"/>
      <c r="F42" s="387"/>
      <c r="G42" s="387"/>
      <c r="H42" s="387"/>
      <c r="I42" s="387"/>
      <c r="J42" s="387"/>
      <c r="K42" s="387"/>
      <c r="L42" s="387"/>
      <c r="M42" s="387"/>
      <c r="N42" s="387"/>
      <c r="O42" s="387"/>
      <c r="P42" s="387"/>
      <c r="Q42" s="387"/>
      <c r="R42" s="387"/>
      <c r="S42" s="387"/>
      <c r="T42" s="387"/>
      <c r="U42" s="387"/>
      <c r="V42" s="388"/>
      <c r="W42" s="254"/>
      <c r="X42" s="256"/>
    </row>
    <row r="43" spans="2:24" ht="15.75" thickBot="1">
      <c r="B43" s="389"/>
      <c r="C43" s="390"/>
      <c r="D43" s="390"/>
      <c r="E43" s="390"/>
      <c r="F43" s="390"/>
      <c r="G43" s="390"/>
      <c r="H43" s="390"/>
      <c r="I43" s="390"/>
      <c r="J43" s="390"/>
      <c r="K43" s="390"/>
      <c r="L43" s="390"/>
      <c r="M43" s="390"/>
      <c r="N43" s="390"/>
      <c r="O43" s="390"/>
      <c r="P43" s="390"/>
      <c r="Q43" s="390"/>
      <c r="R43" s="390"/>
      <c r="S43" s="390"/>
      <c r="T43" s="390"/>
      <c r="U43" s="390"/>
      <c r="V43" s="391"/>
      <c r="W43" s="255"/>
      <c r="X43" s="256"/>
    </row>
    <row r="44" spans="2:14" ht="15.75" thickTop="1">
      <c r="B44" s="50"/>
      <c r="C44" s="50"/>
      <c r="D44" s="50"/>
      <c r="E44" s="50"/>
      <c r="F44" s="50"/>
      <c r="G44" s="50"/>
      <c r="H44" s="50"/>
      <c r="I44" s="50"/>
      <c r="J44" s="288" t="s">
        <v>212</v>
      </c>
      <c r="K44" s="288"/>
      <c r="L44" s="288"/>
      <c r="M44" s="288"/>
      <c r="N44" s="288"/>
    </row>
    <row r="45" spans="2:14" ht="15">
      <c r="B45" s="288" t="s">
        <v>39</v>
      </c>
      <c r="C45" s="288"/>
      <c r="D45" s="288"/>
      <c r="E45" s="288"/>
      <c r="F45" s="288"/>
      <c r="G45" s="288"/>
      <c r="H45" s="288"/>
      <c r="I45" s="51"/>
      <c r="J45" s="288" t="s">
        <v>40</v>
      </c>
      <c r="K45" s="288"/>
      <c r="L45" s="288"/>
      <c r="M45" s="288"/>
      <c r="N45" s="288"/>
    </row>
    <row r="46" spans="2:14" ht="15">
      <c r="B46" s="51"/>
      <c r="C46" s="51"/>
      <c r="D46" s="51"/>
      <c r="E46" s="51"/>
      <c r="F46" s="51"/>
      <c r="G46" s="51"/>
      <c r="H46" s="51"/>
      <c r="I46" s="51"/>
      <c r="J46" s="51"/>
      <c r="K46" s="51"/>
      <c r="L46" s="51"/>
      <c r="M46" s="51"/>
      <c r="N46" s="51"/>
    </row>
    <row r="47" spans="2:14" ht="15">
      <c r="B47" s="50"/>
      <c r="C47" s="50"/>
      <c r="D47" s="50"/>
      <c r="E47" s="50"/>
      <c r="F47" s="50"/>
      <c r="G47" s="50"/>
      <c r="H47" s="50"/>
      <c r="I47" s="50"/>
      <c r="J47" s="50"/>
      <c r="K47" s="50"/>
      <c r="L47" s="50"/>
      <c r="M47" s="50"/>
      <c r="N47" s="50"/>
    </row>
    <row r="48" spans="2:14" ht="15">
      <c r="B48" s="296" t="s">
        <v>202</v>
      </c>
      <c r="C48" s="296"/>
      <c r="D48" s="296"/>
      <c r="E48" s="296"/>
      <c r="F48" s="296"/>
      <c r="G48" s="296"/>
      <c r="H48" s="296"/>
      <c r="I48" s="51"/>
      <c r="J48" s="296" t="s">
        <v>204</v>
      </c>
      <c r="K48" s="296"/>
      <c r="L48" s="296"/>
      <c r="M48" s="296"/>
      <c r="N48" s="296"/>
    </row>
    <row r="49" spans="2:14" ht="15">
      <c r="B49" s="288" t="s">
        <v>203</v>
      </c>
      <c r="C49" s="288"/>
      <c r="D49" s="288"/>
      <c r="E49" s="288"/>
      <c r="F49" s="288"/>
      <c r="G49" s="288"/>
      <c r="H49" s="288"/>
      <c r="I49" s="50"/>
      <c r="J49" s="288" t="s">
        <v>205</v>
      </c>
      <c r="K49" s="288"/>
      <c r="L49" s="288"/>
      <c r="M49" s="288"/>
      <c r="N49" s="288"/>
    </row>
  </sheetData>
  <sheetProtection/>
  <mergeCells count="68">
    <mergeCell ref="B49:H49"/>
    <mergeCell ref="J49:N49"/>
    <mergeCell ref="B42:V43"/>
    <mergeCell ref="J44:N44"/>
    <mergeCell ref="B45:H45"/>
    <mergeCell ref="J45:N45"/>
    <mergeCell ref="B48:H48"/>
    <mergeCell ref="J48:N48"/>
    <mergeCell ref="C36:D36"/>
    <mergeCell ref="C37:D37"/>
    <mergeCell ref="C38:D38"/>
    <mergeCell ref="C39:D39"/>
    <mergeCell ref="C40:D40"/>
    <mergeCell ref="C41:D41"/>
    <mergeCell ref="C30:D30"/>
    <mergeCell ref="C31:D31"/>
    <mergeCell ref="C32:D32"/>
    <mergeCell ref="C33:D33"/>
    <mergeCell ref="C34:D34"/>
    <mergeCell ref="C35:D35"/>
    <mergeCell ref="C24:D24"/>
    <mergeCell ref="C25:D25"/>
    <mergeCell ref="C26:D26"/>
    <mergeCell ref="C27:D27"/>
    <mergeCell ref="C28:D28"/>
    <mergeCell ref="C29:D29"/>
    <mergeCell ref="C18:D18"/>
    <mergeCell ref="C19:D19"/>
    <mergeCell ref="C20:D20"/>
    <mergeCell ref="C21:D21"/>
    <mergeCell ref="C22:D22"/>
    <mergeCell ref="C23:D23"/>
    <mergeCell ref="C16:D16"/>
    <mergeCell ref="I16:J16"/>
    <mergeCell ref="L16:M16"/>
    <mergeCell ref="P16:Q16"/>
    <mergeCell ref="S16:T16"/>
    <mergeCell ref="C17:D17"/>
    <mergeCell ref="B14:B15"/>
    <mergeCell ref="C14:D14"/>
    <mergeCell ref="E14:F14"/>
    <mergeCell ref="G14:H14"/>
    <mergeCell ref="I14:N14"/>
    <mergeCell ref="P14:U14"/>
    <mergeCell ref="I15:J15"/>
    <mergeCell ref="L15:M15"/>
    <mergeCell ref="P15:Q15"/>
    <mergeCell ref="S15:T15"/>
    <mergeCell ref="D12:G12"/>
    <mergeCell ref="I12:J12"/>
    <mergeCell ref="K12:N12"/>
    <mergeCell ref="D13:G13"/>
    <mergeCell ref="I13:J13"/>
    <mergeCell ref="K13:N13"/>
    <mergeCell ref="D10:G10"/>
    <mergeCell ref="I10:J10"/>
    <mergeCell ref="K10:N10"/>
    <mergeCell ref="D11:G11"/>
    <mergeCell ref="I11:J11"/>
    <mergeCell ref="K11:N11"/>
    <mergeCell ref="B1:D4"/>
    <mergeCell ref="B5:W5"/>
    <mergeCell ref="B6:W6"/>
    <mergeCell ref="C8:G8"/>
    <mergeCell ref="I8:N8"/>
    <mergeCell ref="D9:G9"/>
    <mergeCell ref="I9:J9"/>
    <mergeCell ref="K9:N9"/>
  </mergeCells>
  <printOptions/>
  <pageMargins left="0.7" right="0.7" top="0.75" bottom="0.75" header="0.3" footer="0.3"/>
  <pageSetup orientation="landscape" paperSize="9" scale="72" r:id="rId2"/>
  <drawing r:id="rId1"/>
</worksheet>
</file>

<file path=xl/worksheets/sheet5.xml><?xml version="1.0" encoding="utf-8"?>
<worksheet xmlns="http://schemas.openxmlformats.org/spreadsheetml/2006/main" xmlns:r="http://schemas.openxmlformats.org/officeDocument/2006/relationships">
  <sheetPr>
    <tabColor theme="6" tint="-0.24997000396251678"/>
  </sheetPr>
  <dimension ref="B1:AD49"/>
  <sheetViews>
    <sheetView zoomScalePageLayoutView="0" workbookViewId="0" topLeftCell="C7">
      <selection activeCell="C7" sqref="C7"/>
    </sheetView>
  </sheetViews>
  <sheetFormatPr defaultColWidth="9.140625" defaultRowHeight="15"/>
  <cols>
    <col min="1" max="1" width="4.8515625" style="0" customWidth="1"/>
    <col min="2" max="2" width="7.00390625" style="0" customWidth="1"/>
    <col min="3" max="3" width="14.57421875" style="0" customWidth="1"/>
    <col min="4" max="4" width="65.28125" style="0" customWidth="1"/>
    <col min="5" max="5" width="7.28125" style="0" customWidth="1"/>
    <col min="6" max="6" width="7.8515625" style="0" customWidth="1"/>
    <col min="7" max="7" width="9.00390625" style="0" customWidth="1"/>
    <col min="8" max="8" width="11.00390625" style="0" customWidth="1"/>
    <col min="9" max="10" width="7.8515625" style="0" customWidth="1"/>
    <col min="11" max="11" width="12.00390625" style="0" customWidth="1"/>
    <col min="12" max="12" width="6.28125" style="0" customWidth="1"/>
    <col min="13" max="13" width="6.421875" style="0" customWidth="1"/>
    <col min="14" max="14" width="9.28125" style="0" customWidth="1"/>
    <col min="16" max="16" width="5.8515625" style="0" customWidth="1"/>
    <col min="18" max="18" width="12.421875" style="0" customWidth="1"/>
    <col min="19" max="19" width="6.140625" style="0" customWidth="1"/>
    <col min="23" max="23" width="14.140625" style="0" customWidth="1"/>
    <col min="25" max="25" width="13.7109375" style="0" customWidth="1"/>
    <col min="26" max="26" width="11.140625" style="0" customWidth="1"/>
  </cols>
  <sheetData>
    <row r="1" spans="2:4" ht="15">
      <c r="B1" s="330"/>
      <c r="C1" s="330"/>
      <c r="D1" s="330"/>
    </row>
    <row r="2" spans="2:4" ht="15">
      <c r="B2" s="330"/>
      <c r="C2" s="330"/>
      <c r="D2" s="330"/>
    </row>
    <row r="3" spans="2:4" ht="15">
      <c r="B3" s="330"/>
      <c r="C3" s="330"/>
      <c r="D3" s="330"/>
    </row>
    <row r="4" spans="2:4" ht="15">
      <c r="B4" s="330"/>
      <c r="C4" s="330"/>
      <c r="D4" s="330"/>
    </row>
    <row r="5" spans="2:23" ht="15.75">
      <c r="B5" s="331" t="s">
        <v>208</v>
      </c>
      <c r="C5" s="331"/>
      <c r="D5" s="331"/>
      <c r="E5" s="331"/>
      <c r="F5" s="331"/>
      <c r="G5" s="331"/>
      <c r="H5" s="331"/>
      <c r="I5" s="331"/>
      <c r="J5" s="331"/>
      <c r="K5" s="331"/>
      <c r="L5" s="331"/>
      <c r="M5" s="331"/>
      <c r="N5" s="331"/>
      <c r="O5" s="331"/>
      <c r="P5" s="331"/>
      <c r="Q5" s="331"/>
      <c r="R5" s="331"/>
      <c r="S5" s="331"/>
      <c r="T5" s="331"/>
      <c r="U5" s="331"/>
      <c r="V5" s="331"/>
      <c r="W5" s="331"/>
    </row>
    <row r="6" spans="2:23" ht="15.75">
      <c r="B6" s="331" t="s">
        <v>1</v>
      </c>
      <c r="C6" s="331"/>
      <c r="D6" s="331"/>
      <c r="E6" s="331"/>
      <c r="F6" s="331"/>
      <c r="G6" s="331"/>
      <c r="H6" s="331"/>
      <c r="I6" s="331"/>
      <c r="J6" s="331"/>
      <c r="K6" s="331"/>
      <c r="L6" s="331"/>
      <c r="M6" s="331"/>
      <c r="N6" s="331"/>
      <c r="O6" s="331"/>
      <c r="P6" s="331"/>
      <c r="Q6" s="331"/>
      <c r="R6" s="331"/>
      <c r="S6" s="331"/>
      <c r="T6" s="331"/>
      <c r="U6" s="331"/>
      <c r="V6" s="331"/>
      <c r="W6" s="331"/>
    </row>
    <row r="7" spans="2:14" ht="16.5" thickBot="1">
      <c r="B7" s="228" t="s">
        <v>209</v>
      </c>
      <c r="C7" s="228"/>
      <c r="D7" s="228"/>
      <c r="E7" s="228"/>
      <c r="F7" s="228"/>
      <c r="G7" s="228"/>
      <c r="H7" s="228"/>
      <c r="I7" s="228"/>
      <c r="J7" s="228"/>
      <c r="K7" s="228"/>
      <c r="L7" s="228"/>
      <c r="M7" s="228"/>
      <c r="N7" s="228"/>
    </row>
    <row r="8" spans="2:23" ht="16.5" thickBot="1" thickTop="1">
      <c r="B8" s="1" t="s">
        <v>2</v>
      </c>
      <c r="C8" s="332" t="s">
        <v>3</v>
      </c>
      <c r="D8" s="333"/>
      <c r="E8" s="333"/>
      <c r="F8" s="333"/>
      <c r="G8" s="334"/>
      <c r="H8" s="2" t="s">
        <v>2</v>
      </c>
      <c r="I8" s="332" t="s">
        <v>4</v>
      </c>
      <c r="J8" s="333"/>
      <c r="K8" s="333"/>
      <c r="L8" s="333"/>
      <c r="M8" s="333"/>
      <c r="N8" s="334"/>
      <c r="O8" s="108"/>
      <c r="P8" s="109"/>
      <c r="Q8" s="109"/>
      <c r="R8" s="109"/>
      <c r="S8" s="109"/>
      <c r="T8" s="109"/>
      <c r="U8" s="109"/>
      <c r="V8" s="109"/>
      <c r="W8" s="110"/>
    </row>
    <row r="9" spans="2:23" ht="15.75" thickTop="1">
      <c r="B9" s="3">
        <v>1</v>
      </c>
      <c r="C9" s="4" t="s">
        <v>5</v>
      </c>
      <c r="D9" s="335" t="s">
        <v>78</v>
      </c>
      <c r="E9" s="339"/>
      <c r="F9" s="339"/>
      <c r="G9" s="336"/>
      <c r="H9" s="5">
        <v>1</v>
      </c>
      <c r="I9" s="337" t="s">
        <v>5</v>
      </c>
      <c r="J9" s="338"/>
      <c r="K9" s="335" t="s">
        <v>78</v>
      </c>
      <c r="L9" s="339"/>
      <c r="M9" s="339"/>
      <c r="N9" s="336"/>
      <c r="O9" s="111"/>
      <c r="P9" s="112"/>
      <c r="Q9" s="112"/>
      <c r="R9" s="112"/>
      <c r="S9" s="112"/>
      <c r="T9" s="112"/>
      <c r="U9" s="112"/>
      <c r="V9" s="112"/>
      <c r="W9" s="113"/>
    </row>
    <row r="10" spans="2:23" ht="15">
      <c r="B10" s="3">
        <v>2</v>
      </c>
      <c r="C10" s="4" t="s">
        <v>7</v>
      </c>
      <c r="D10" s="319" t="s">
        <v>78</v>
      </c>
      <c r="E10" s="340"/>
      <c r="F10" s="340"/>
      <c r="G10" s="320"/>
      <c r="H10" s="6">
        <v>2</v>
      </c>
      <c r="I10" s="321" t="s">
        <v>7</v>
      </c>
      <c r="J10" s="322"/>
      <c r="K10" s="319" t="s">
        <v>78</v>
      </c>
      <c r="L10" s="323"/>
      <c r="M10" s="323"/>
      <c r="N10" s="320"/>
      <c r="O10" s="111"/>
      <c r="P10" s="112"/>
      <c r="Q10" s="112"/>
      <c r="R10" s="112"/>
      <c r="S10" s="112"/>
      <c r="T10" s="112"/>
      <c r="U10" s="112"/>
      <c r="V10" s="112"/>
      <c r="W10" s="113"/>
    </row>
    <row r="11" spans="2:23" ht="15">
      <c r="B11" s="3">
        <v>3</v>
      </c>
      <c r="C11" s="4" t="s">
        <v>8</v>
      </c>
      <c r="D11" s="319" t="s">
        <v>78</v>
      </c>
      <c r="E11" s="323"/>
      <c r="F11" s="323"/>
      <c r="G11" s="320"/>
      <c r="H11" s="6">
        <v>3</v>
      </c>
      <c r="I11" s="321" t="s">
        <v>8</v>
      </c>
      <c r="J11" s="322"/>
      <c r="K11" s="319" t="s">
        <v>78</v>
      </c>
      <c r="L11" s="323"/>
      <c r="M11" s="323"/>
      <c r="N11" s="320"/>
      <c r="O11" s="111"/>
      <c r="P11" s="112"/>
      <c r="Q11" s="112"/>
      <c r="R11" s="112"/>
      <c r="S11" s="112"/>
      <c r="T11" s="112"/>
      <c r="U11" s="112"/>
      <c r="V11" s="112"/>
      <c r="W11" s="113"/>
    </row>
    <row r="12" spans="2:23" ht="15">
      <c r="B12" s="3">
        <v>4</v>
      </c>
      <c r="C12" s="4" t="s">
        <v>10</v>
      </c>
      <c r="D12" s="319" t="s">
        <v>78</v>
      </c>
      <c r="E12" s="323"/>
      <c r="F12" s="323"/>
      <c r="G12" s="320"/>
      <c r="H12" s="6">
        <v>4</v>
      </c>
      <c r="I12" s="321" t="s">
        <v>10</v>
      </c>
      <c r="J12" s="322"/>
      <c r="K12" s="319" t="s">
        <v>78</v>
      </c>
      <c r="L12" s="323"/>
      <c r="M12" s="323"/>
      <c r="N12" s="320"/>
      <c r="O12" s="111"/>
      <c r="P12" s="112"/>
      <c r="Q12" s="112"/>
      <c r="R12" s="112"/>
      <c r="S12" s="112"/>
      <c r="T12" s="112"/>
      <c r="U12" s="112"/>
      <c r="V12" s="112"/>
      <c r="W12" s="113"/>
    </row>
    <row r="13" spans="2:23" ht="15.75" thickBot="1">
      <c r="B13" s="7">
        <v>5</v>
      </c>
      <c r="C13" s="8" t="s">
        <v>13</v>
      </c>
      <c r="D13" s="324" t="s">
        <v>78</v>
      </c>
      <c r="E13" s="328"/>
      <c r="F13" s="328"/>
      <c r="G13" s="325"/>
      <c r="H13" s="9">
        <v>5</v>
      </c>
      <c r="I13" s="326" t="s">
        <v>13</v>
      </c>
      <c r="J13" s="327"/>
      <c r="K13" s="324" t="s">
        <v>78</v>
      </c>
      <c r="L13" s="328"/>
      <c r="M13" s="328"/>
      <c r="N13" s="325"/>
      <c r="O13" s="114"/>
      <c r="P13" s="115"/>
      <c r="Q13" s="115"/>
      <c r="R13" s="115"/>
      <c r="S13" s="115"/>
      <c r="T13" s="115"/>
      <c r="U13" s="115"/>
      <c r="V13" s="115"/>
      <c r="W13" s="116"/>
    </row>
    <row r="14" spans="2:23" ht="16.5" thickBot="1" thickTop="1">
      <c r="B14" s="306" t="s">
        <v>2</v>
      </c>
      <c r="C14" s="308" t="s">
        <v>15</v>
      </c>
      <c r="D14" s="309"/>
      <c r="E14" s="396" t="s">
        <v>198</v>
      </c>
      <c r="F14" s="397"/>
      <c r="G14" s="398" t="s">
        <v>197</v>
      </c>
      <c r="H14" s="399"/>
      <c r="I14" s="314" t="s">
        <v>17</v>
      </c>
      <c r="J14" s="315"/>
      <c r="K14" s="315"/>
      <c r="L14" s="315"/>
      <c r="M14" s="315"/>
      <c r="N14" s="316"/>
      <c r="O14" s="223" t="s">
        <v>74</v>
      </c>
      <c r="P14" s="362" t="s">
        <v>79</v>
      </c>
      <c r="Q14" s="363"/>
      <c r="R14" s="363"/>
      <c r="S14" s="363"/>
      <c r="T14" s="363"/>
      <c r="U14" s="364"/>
      <c r="V14" s="223" t="s">
        <v>138</v>
      </c>
      <c r="W14" s="62" t="s">
        <v>75</v>
      </c>
    </row>
    <row r="15" spans="2:30" ht="16.5" thickBot="1" thickTop="1">
      <c r="B15" s="307"/>
      <c r="C15" s="194"/>
      <c r="D15" s="195"/>
      <c r="E15" s="221" t="s">
        <v>199</v>
      </c>
      <c r="F15" s="192" t="s">
        <v>193</v>
      </c>
      <c r="G15" s="196" t="s">
        <v>194</v>
      </c>
      <c r="H15" s="197" t="s">
        <v>200</v>
      </c>
      <c r="I15" s="317" t="s">
        <v>18</v>
      </c>
      <c r="J15" s="318"/>
      <c r="K15" s="10" t="s">
        <v>19</v>
      </c>
      <c r="L15" s="317" t="s">
        <v>20</v>
      </c>
      <c r="M15" s="318"/>
      <c r="N15" s="199" t="s">
        <v>21</v>
      </c>
      <c r="O15" s="120"/>
      <c r="P15" s="366" t="s">
        <v>18</v>
      </c>
      <c r="Q15" s="367"/>
      <c r="R15" s="57" t="s">
        <v>19</v>
      </c>
      <c r="S15" s="366" t="s">
        <v>20</v>
      </c>
      <c r="T15" s="367"/>
      <c r="U15" s="57" t="s">
        <v>21</v>
      </c>
      <c r="V15" s="224" t="s">
        <v>137</v>
      </c>
      <c r="W15" s="57" t="s">
        <v>76</v>
      </c>
      <c r="Y15" s="257" t="s">
        <v>79</v>
      </c>
      <c r="Z15" s="257" t="s">
        <v>217</v>
      </c>
      <c r="AA15" s="257" t="s">
        <v>217</v>
      </c>
      <c r="AB15" s="392" t="s">
        <v>220</v>
      </c>
      <c r="AC15" s="392"/>
      <c r="AD15" s="392"/>
    </row>
    <row r="16" spans="2:30" ht="16.5" thickBot="1" thickTop="1">
      <c r="B16" s="244">
        <v>1</v>
      </c>
      <c r="C16" s="368">
        <v>2</v>
      </c>
      <c r="D16" s="368"/>
      <c r="E16" s="230" t="s">
        <v>213</v>
      </c>
      <c r="F16" s="230" t="s">
        <v>214</v>
      </c>
      <c r="G16" s="231" t="s">
        <v>215</v>
      </c>
      <c r="H16" s="234">
        <v>3</v>
      </c>
      <c r="I16" s="393">
        <v>4</v>
      </c>
      <c r="J16" s="370"/>
      <c r="K16" s="232">
        <v>5</v>
      </c>
      <c r="L16" s="371">
        <v>6</v>
      </c>
      <c r="M16" s="372"/>
      <c r="N16" s="233">
        <v>7</v>
      </c>
      <c r="O16" s="56">
        <v>8</v>
      </c>
      <c r="P16" s="373">
        <v>9</v>
      </c>
      <c r="Q16" s="374"/>
      <c r="R16" s="264">
        <v>10</v>
      </c>
      <c r="S16" s="394">
        <v>11</v>
      </c>
      <c r="T16" s="395"/>
      <c r="U16" s="264">
        <v>12</v>
      </c>
      <c r="V16" s="56">
        <v>13</v>
      </c>
      <c r="W16" s="56">
        <v>14</v>
      </c>
      <c r="Y16" s="209" t="s">
        <v>74</v>
      </c>
      <c r="Z16" s="209" t="s">
        <v>219</v>
      </c>
      <c r="AA16" s="209" t="s">
        <v>218</v>
      </c>
      <c r="AB16" s="258" t="s">
        <v>221</v>
      </c>
      <c r="AC16" s="209"/>
      <c r="AD16" s="258" t="s">
        <v>222</v>
      </c>
    </row>
    <row r="17" spans="2:30" ht="15.75" thickTop="1">
      <c r="B17" s="281"/>
      <c r="C17" s="375" t="s">
        <v>201</v>
      </c>
      <c r="D17" s="375"/>
      <c r="E17" s="217" t="s">
        <v>78</v>
      </c>
      <c r="F17" s="217" t="s">
        <v>78</v>
      </c>
      <c r="G17" s="218" t="s">
        <v>78</v>
      </c>
      <c r="H17" s="202" t="s">
        <v>78</v>
      </c>
      <c r="I17" s="123"/>
      <c r="J17" s="18"/>
      <c r="K17" s="124"/>
      <c r="L17" s="125"/>
      <c r="M17" s="18"/>
      <c r="N17" s="198"/>
      <c r="O17" s="121" t="str">
        <f>+H17</f>
        <v> </v>
      </c>
      <c r="P17" s="53"/>
      <c r="Q17" s="260"/>
      <c r="R17" s="239"/>
      <c r="S17" s="53"/>
      <c r="T17" s="270"/>
      <c r="U17" s="271" t="s">
        <v>78</v>
      </c>
      <c r="V17" s="265" t="s">
        <v>78</v>
      </c>
      <c r="W17" s="122" t="s">
        <v>78</v>
      </c>
      <c r="Y17" s="208"/>
      <c r="Z17" s="208"/>
      <c r="AA17" s="208"/>
      <c r="AB17" s="208"/>
      <c r="AC17" s="208"/>
      <c r="AD17" s="208"/>
    </row>
    <row r="18" spans="2:30" ht="15" customHeight="1">
      <c r="B18" s="132">
        <v>1</v>
      </c>
      <c r="C18" s="303" t="s">
        <v>150</v>
      </c>
      <c r="D18" s="303"/>
      <c r="E18" s="214">
        <v>1</v>
      </c>
      <c r="F18" s="214">
        <v>1</v>
      </c>
      <c r="G18" s="187">
        <v>0.9</v>
      </c>
      <c r="H18" s="12">
        <f>G18*I18</f>
        <v>0.9</v>
      </c>
      <c r="I18" s="134">
        <v>1</v>
      </c>
      <c r="J18" s="18" t="s">
        <v>22</v>
      </c>
      <c r="K18" s="124">
        <v>100</v>
      </c>
      <c r="L18" s="125">
        <v>1</v>
      </c>
      <c r="M18" s="18" t="s">
        <v>23</v>
      </c>
      <c r="N18" s="241" t="s">
        <v>26</v>
      </c>
      <c r="O18" s="121"/>
      <c r="P18" s="53">
        <v>1</v>
      </c>
      <c r="Q18" s="272" t="s">
        <v>22</v>
      </c>
      <c r="R18" s="55">
        <f>E18/F18*100</f>
        <v>100</v>
      </c>
      <c r="S18" s="53"/>
      <c r="T18" s="272" t="s">
        <v>23</v>
      </c>
      <c r="U18" s="267" t="s">
        <v>26</v>
      </c>
      <c r="V18" s="265">
        <f>P18+R18+S18</f>
        <v>101</v>
      </c>
      <c r="W18" s="122">
        <f>V18/3</f>
        <v>33.666666666666664</v>
      </c>
      <c r="Y18" s="208"/>
      <c r="Z18" s="208">
        <f>P18/I18*100</f>
        <v>100</v>
      </c>
      <c r="AA18" s="280">
        <f>R18/K18*100</f>
        <v>100</v>
      </c>
      <c r="AB18" s="208"/>
      <c r="AC18" s="208"/>
      <c r="AD18" s="208"/>
    </row>
    <row r="19" spans="2:30" ht="15" customHeight="1">
      <c r="B19" s="132">
        <v>2</v>
      </c>
      <c r="C19" s="376" t="s">
        <v>192</v>
      </c>
      <c r="D19" s="376"/>
      <c r="E19" s="227">
        <v>20</v>
      </c>
      <c r="F19" s="227">
        <v>40</v>
      </c>
      <c r="G19" s="187">
        <v>6</v>
      </c>
      <c r="H19" s="12">
        <f>E19/F19*G19*I19</f>
        <v>3</v>
      </c>
      <c r="I19" s="26">
        <v>1</v>
      </c>
      <c r="J19" s="18" t="s">
        <v>22</v>
      </c>
      <c r="K19" s="124">
        <v>100</v>
      </c>
      <c r="L19" s="17">
        <v>10</v>
      </c>
      <c r="M19" s="20" t="s">
        <v>23</v>
      </c>
      <c r="N19" s="241" t="s">
        <v>26</v>
      </c>
      <c r="O19" s="121"/>
      <c r="P19" s="53">
        <v>1</v>
      </c>
      <c r="Q19" s="272" t="s">
        <v>22</v>
      </c>
      <c r="R19" s="55">
        <f>E19/F19*100</f>
        <v>50</v>
      </c>
      <c r="S19" s="53"/>
      <c r="T19" s="277" t="s">
        <v>23</v>
      </c>
      <c r="U19" s="267" t="s">
        <v>26</v>
      </c>
      <c r="V19" s="265">
        <f aca="true" t="shared" si="0" ref="V19:V34">P19+R19+S19</f>
        <v>51</v>
      </c>
      <c r="W19" s="122">
        <f aca="true" t="shared" si="1" ref="W19:W34">V19/3</f>
        <v>17</v>
      </c>
      <c r="Y19" s="208"/>
      <c r="Z19" s="208">
        <f aca="true" t="shared" si="2" ref="Z19:Z34">P19/I19*100</f>
        <v>100</v>
      </c>
      <c r="AA19" s="280">
        <f aca="true" t="shared" si="3" ref="AA19:AA34">R19/K19*100</f>
        <v>50</v>
      </c>
      <c r="AB19" s="208"/>
      <c r="AC19" s="208"/>
      <c r="AD19" s="208"/>
    </row>
    <row r="20" spans="2:30" ht="15" customHeight="1">
      <c r="B20" s="130">
        <v>3</v>
      </c>
      <c r="C20" s="377" t="s">
        <v>25</v>
      </c>
      <c r="D20" s="378"/>
      <c r="E20" s="226">
        <v>4</v>
      </c>
      <c r="F20" s="226">
        <v>7</v>
      </c>
      <c r="G20" s="187">
        <v>9</v>
      </c>
      <c r="H20" s="12">
        <f aca="true" t="shared" si="4" ref="H20:H25">E20/F20*G20*I20</f>
        <v>5.142857142857142</v>
      </c>
      <c r="I20" s="23">
        <v>1</v>
      </c>
      <c r="J20" s="24" t="s">
        <v>22</v>
      </c>
      <c r="K20" s="124">
        <v>100</v>
      </c>
      <c r="L20" s="26">
        <v>10</v>
      </c>
      <c r="M20" s="273" t="s">
        <v>23</v>
      </c>
      <c r="N20" s="241" t="s">
        <v>26</v>
      </c>
      <c r="O20" s="121"/>
      <c r="P20" s="53">
        <v>1</v>
      </c>
      <c r="Q20" s="261" t="s">
        <v>22</v>
      </c>
      <c r="R20" s="259">
        <f aca="true" t="shared" si="5" ref="R20:R27">E20/7*100</f>
        <v>57.14285714285714</v>
      </c>
      <c r="S20" s="53"/>
      <c r="T20" s="273" t="s">
        <v>23</v>
      </c>
      <c r="U20" s="267" t="s">
        <v>26</v>
      </c>
      <c r="V20" s="265">
        <f t="shared" si="0"/>
        <v>58.14285714285714</v>
      </c>
      <c r="W20" s="122">
        <f t="shared" si="1"/>
        <v>19.38095238095238</v>
      </c>
      <c r="Y20" s="208"/>
      <c r="Z20" s="208">
        <f t="shared" si="2"/>
        <v>100</v>
      </c>
      <c r="AA20" s="280">
        <f t="shared" si="3"/>
        <v>57.14285714285714</v>
      </c>
      <c r="AB20" s="208"/>
      <c r="AC20" s="208"/>
      <c r="AD20" s="208"/>
    </row>
    <row r="21" spans="2:30" ht="15" customHeight="1">
      <c r="B21" s="21">
        <v>4</v>
      </c>
      <c r="C21" s="377" t="s">
        <v>47</v>
      </c>
      <c r="D21" s="378"/>
      <c r="E21" s="226">
        <v>7</v>
      </c>
      <c r="F21" s="226">
        <v>7</v>
      </c>
      <c r="G21" s="189">
        <v>6</v>
      </c>
      <c r="H21" s="12">
        <f t="shared" si="4"/>
        <v>6</v>
      </c>
      <c r="I21" s="30">
        <v>1</v>
      </c>
      <c r="J21" s="31" t="s">
        <v>22</v>
      </c>
      <c r="K21" s="124">
        <v>100</v>
      </c>
      <c r="L21" s="33">
        <v>2</v>
      </c>
      <c r="M21" s="274" t="s">
        <v>23</v>
      </c>
      <c r="N21" s="241" t="s">
        <v>26</v>
      </c>
      <c r="O21" s="121"/>
      <c r="P21" s="53">
        <v>1</v>
      </c>
      <c r="Q21" s="262" t="s">
        <v>22</v>
      </c>
      <c r="R21" s="259">
        <f t="shared" si="5"/>
        <v>100</v>
      </c>
      <c r="S21" s="53"/>
      <c r="T21" s="278" t="s">
        <v>23</v>
      </c>
      <c r="U21" s="267" t="s">
        <v>26</v>
      </c>
      <c r="V21" s="265">
        <f t="shared" si="0"/>
        <v>101</v>
      </c>
      <c r="W21" s="122">
        <f t="shared" si="1"/>
        <v>33.666666666666664</v>
      </c>
      <c r="Y21" s="208"/>
      <c r="Z21" s="208">
        <f t="shared" si="2"/>
        <v>100</v>
      </c>
      <c r="AA21" s="280">
        <f t="shared" si="3"/>
        <v>100</v>
      </c>
      <c r="AB21" s="208"/>
      <c r="AC21" s="208"/>
      <c r="AD21" s="208"/>
    </row>
    <row r="22" spans="2:30" ht="15.75" customHeight="1">
      <c r="B22" s="21">
        <v>5</v>
      </c>
      <c r="C22" s="379" t="s">
        <v>27</v>
      </c>
      <c r="D22" s="380"/>
      <c r="E22" s="226">
        <v>3</v>
      </c>
      <c r="F22" s="226">
        <v>3</v>
      </c>
      <c r="G22" s="189">
        <v>4.5</v>
      </c>
      <c r="H22" s="12">
        <f t="shared" si="4"/>
        <v>4.5</v>
      </c>
      <c r="I22" s="23">
        <v>1</v>
      </c>
      <c r="J22" s="24" t="s">
        <v>22</v>
      </c>
      <c r="K22" s="124">
        <v>100</v>
      </c>
      <c r="L22" s="26">
        <v>1</v>
      </c>
      <c r="M22" s="275" t="s">
        <v>23</v>
      </c>
      <c r="N22" s="241" t="s">
        <v>26</v>
      </c>
      <c r="O22" s="121"/>
      <c r="P22" s="53">
        <v>1</v>
      </c>
      <c r="Q22" s="261" t="s">
        <v>22</v>
      </c>
      <c r="R22" s="259">
        <f t="shared" si="5"/>
        <v>42.857142857142854</v>
      </c>
      <c r="S22" s="53"/>
      <c r="T22" s="273" t="s">
        <v>23</v>
      </c>
      <c r="U22" s="267" t="s">
        <v>26</v>
      </c>
      <c r="V22" s="265">
        <f t="shared" si="0"/>
        <v>43.857142857142854</v>
      </c>
      <c r="W22" s="122">
        <f t="shared" si="1"/>
        <v>14.619047619047619</v>
      </c>
      <c r="Y22" s="208"/>
      <c r="Z22" s="208">
        <f t="shared" si="2"/>
        <v>100</v>
      </c>
      <c r="AA22" s="280">
        <f t="shared" si="3"/>
        <v>42.857142857142854</v>
      </c>
      <c r="AB22" s="208"/>
      <c r="AC22" s="208"/>
      <c r="AD22" s="208"/>
    </row>
    <row r="23" spans="2:30" ht="28.5" customHeight="1">
      <c r="B23" s="21">
        <v>6</v>
      </c>
      <c r="C23" s="297" t="s">
        <v>151</v>
      </c>
      <c r="D23" s="298"/>
      <c r="E23" s="215">
        <v>2</v>
      </c>
      <c r="F23" s="215">
        <v>2</v>
      </c>
      <c r="G23" s="190">
        <v>0.45</v>
      </c>
      <c r="H23" s="12">
        <f aca="true" t="shared" si="6" ref="H23:H34">G23*I23</f>
        <v>0.45</v>
      </c>
      <c r="I23" s="23">
        <v>1</v>
      </c>
      <c r="J23" s="24" t="s">
        <v>22</v>
      </c>
      <c r="K23" s="124">
        <v>100</v>
      </c>
      <c r="L23" s="138">
        <v>1</v>
      </c>
      <c r="M23" s="276" t="s">
        <v>23</v>
      </c>
      <c r="N23" s="241" t="s">
        <v>26</v>
      </c>
      <c r="O23" s="121"/>
      <c r="P23" s="53">
        <v>1</v>
      </c>
      <c r="Q23" s="261" t="s">
        <v>22</v>
      </c>
      <c r="R23" s="259">
        <f t="shared" si="5"/>
        <v>28.57142857142857</v>
      </c>
      <c r="S23" s="53"/>
      <c r="T23" s="279" t="s">
        <v>23</v>
      </c>
      <c r="U23" s="267" t="s">
        <v>26</v>
      </c>
      <c r="V23" s="265">
        <f t="shared" si="0"/>
        <v>29.57142857142857</v>
      </c>
      <c r="W23" s="122">
        <f t="shared" si="1"/>
        <v>9.857142857142856</v>
      </c>
      <c r="Y23" s="208"/>
      <c r="Z23" s="208">
        <f t="shared" si="2"/>
        <v>100</v>
      </c>
      <c r="AA23" s="280">
        <f t="shared" si="3"/>
        <v>28.57142857142857</v>
      </c>
      <c r="AB23" s="208"/>
      <c r="AC23" s="208"/>
      <c r="AD23" s="208"/>
    </row>
    <row r="24" spans="2:30" ht="15" customHeight="1">
      <c r="B24" s="21">
        <v>7</v>
      </c>
      <c r="C24" s="379" t="s">
        <v>29</v>
      </c>
      <c r="D24" s="380"/>
      <c r="E24" s="215">
        <v>5</v>
      </c>
      <c r="F24" s="215">
        <v>6</v>
      </c>
      <c r="G24" s="189">
        <v>9</v>
      </c>
      <c r="H24" s="12">
        <f t="shared" si="4"/>
        <v>7.5</v>
      </c>
      <c r="I24" s="23">
        <v>1</v>
      </c>
      <c r="J24" s="24" t="s">
        <v>22</v>
      </c>
      <c r="K24" s="124">
        <v>100</v>
      </c>
      <c r="L24" s="26">
        <v>10</v>
      </c>
      <c r="M24" s="275" t="s">
        <v>23</v>
      </c>
      <c r="N24" s="241" t="s">
        <v>26</v>
      </c>
      <c r="O24" s="121"/>
      <c r="P24" s="53">
        <v>1</v>
      </c>
      <c r="Q24" s="261" t="s">
        <v>22</v>
      </c>
      <c r="R24" s="259">
        <f t="shared" si="5"/>
        <v>71.42857142857143</v>
      </c>
      <c r="S24" s="53"/>
      <c r="T24" s="273" t="s">
        <v>23</v>
      </c>
      <c r="U24" s="267" t="s">
        <v>26</v>
      </c>
      <c r="V24" s="265">
        <f t="shared" si="0"/>
        <v>72.42857142857143</v>
      </c>
      <c r="W24" s="122">
        <f t="shared" si="1"/>
        <v>24.142857142857142</v>
      </c>
      <c r="Y24" s="208"/>
      <c r="Z24" s="208">
        <f t="shared" si="2"/>
        <v>100</v>
      </c>
      <c r="AA24" s="280">
        <f t="shared" si="3"/>
        <v>71.42857142857143</v>
      </c>
      <c r="AB24" s="208"/>
      <c r="AC24" s="208"/>
      <c r="AD24" s="208"/>
    </row>
    <row r="25" spans="2:30" ht="27.75" customHeight="1">
      <c r="B25" s="21">
        <v>8</v>
      </c>
      <c r="C25" s="379" t="s">
        <v>30</v>
      </c>
      <c r="D25" s="380"/>
      <c r="E25" s="215">
        <v>5</v>
      </c>
      <c r="F25" s="215">
        <v>6</v>
      </c>
      <c r="G25" s="189">
        <v>0.75</v>
      </c>
      <c r="H25" s="12">
        <f t="shared" si="4"/>
        <v>0.625</v>
      </c>
      <c r="I25" s="137">
        <v>1</v>
      </c>
      <c r="J25" s="24" t="s">
        <v>22</v>
      </c>
      <c r="K25" s="124">
        <v>100</v>
      </c>
      <c r="L25" s="26">
        <v>10</v>
      </c>
      <c r="M25" s="275" t="s">
        <v>23</v>
      </c>
      <c r="N25" s="241" t="s">
        <v>26</v>
      </c>
      <c r="O25" s="140"/>
      <c r="P25" s="141">
        <v>1</v>
      </c>
      <c r="Q25" s="261" t="s">
        <v>22</v>
      </c>
      <c r="R25" s="259">
        <f t="shared" si="5"/>
        <v>71.42857142857143</v>
      </c>
      <c r="S25" s="141"/>
      <c r="T25" s="273" t="s">
        <v>23</v>
      </c>
      <c r="U25" s="267" t="s">
        <v>26</v>
      </c>
      <c r="V25" s="265">
        <f t="shared" si="0"/>
        <v>72.42857142857143</v>
      </c>
      <c r="W25" s="122">
        <f t="shared" si="1"/>
        <v>24.142857142857142</v>
      </c>
      <c r="Y25" s="208"/>
      <c r="Z25" s="208">
        <f t="shared" si="2"/>
        <v>100</v>
      </c>
      <c r="AA25" s="280">
        <f t="shared" si="3"/>
        <v>71.42857142857143</v>
      </c>
      <c r="AB25" s="208"/>
      <c r="AC25" s="208"/>
      <c r="AD25" s="208"/>
    </row>
    <row r="26" spans="2:30" ht="18" customHeight="1">
      <c r="B26" s="21">
        <v>9</v>
      </c>
      <c r="C26" s="297" t="s">
        <v>31</v>
      </c>
      <c r="D26" s="298"/>
      <c r="E26" s="215">
        <v>5</v>
      </c>
      <c r="F26" s="215">
        <v>6</v>
      </c>
      <c r="G26" s="189">
        <v>0.9</v>
      </c>
      <c r="H26" s="12">
        <f t="shared" si="6"/>
        <v>0.9</v>
      </c>
      <c r="I26" s="23">
        <v>1</v>
      </c>
      <c r="J26" s="24" t="s">
        <v>22</v>
      </c>
      <c r="K26" s="124">
        <v>100</v>
      </c>
      <c r="L26" s="26">
        <v>1</v>
      </c>
      <c r="M26" s="275" t="s">
        <v>23</v>
      </c>
      <c r="N26" s="241" t="s">
        <v>26</v>
      </c>
      <c r="O26" s="121"/>
      <c r="P26" s="53">
        <v>1</v>
      </c>
      <c r="Q26" s="261" t="s">
        <v>22</v>
      </c>
      <c r="R26" s="259">
        <f t="shared" si="5"/>
        <v>71.42857142857143</v>
      </c>
      <c r="S26" s="53"/>
      <c r="T26" s="273" t="s">
        <v>23</v>
      </c>
      <c r="U26" s="267" t="s">
        <v>26</v>
      </c>
      <c r="V26" s="265">
        <f t="shared" si="0"/>
        <v>72.42857142857143</v>
      </c>
      <c r="W26" s="122">
        <f t="shared" si="1"/>
        <v>24.142857142857142</v>
      </c>
      <c r="Y26" s="208"/>
      <c r="Z26" s="208">
        <f t="shared" si="2"/>
        <v>100</v>
      </c>
      <c r="AA26" s="280">
        <f t="shared" si="3"/>
        <v>71.42857142857143</v>
      </c>
      <c r="AB26" s="208"/>
      <c r="AC26" s="208"/>
      <c r="AD26" s="208"/>
    </row>
    <row r="27" spans="2:30" ht="24.75" customHeight="1">
      <c r="B27" s="21">
        <v>10</v>
      </c>
      <c r="C27" s="297" t="s">
        <v>152</v>
      </c>
      <c r="D27" s="298"/>
      <c r="E27" s="215">
        <v>2</v>
      </c>
      <c r="F27" s="215">
        <v>2</v>
      </c>
      <c r="G27" s="190">
        <v>0.75</v>
      </c>
      <c r="H27" s="12">
        <f t="shared" si="6"/>
        <v>0.75</v>
      </c>
      <c r="I27" s="23">
        <v>1</v>
      </c>
      <c r="J27" s="24" t="s">
        <v>22</v>
      </c>
      <c r="K27" s="124">
        <v>100</v>
      </c>
      <c r="L27" s="138">
        <v>10</v>
      </c>
      <c r="M27" s="276" t="s">
        <v>23</v>
      </c>
      <c r="N27" s="241" t="s">
        <v>26</v>
      </c>
      <c r="O27" s="121"/>
      <c r="P27" s="53">
        <v>1</v>
      </c>
      <c r="Q27" s="261" t="s">
        <v>22</v>
      </c>
      <c r="R27" s="259">
        <f t="shared" si="5"/>
        <v>28.57142857142857</v>
      </c>
      <c r="S27" s="53"/>
      <c r="T27" s="279" t="s">
        <v>23</v>
      </c>
      <c r="U27" s="267" t="s">
        <v>26</v>
      </c>
      <c r="V27" s="265">
        <f t="shared" si="0"/>
        <v>29.57142857142857</v>
      </c>
      <c r="W27" s="122">
        <f t="shared" si="1"/>
        <v>9.857142857142856</v>
      </c>
      <c r="Y27" s="208"/>
      <c r="Z27" s="208">
        <f t="shared" si="2"/>
        <v>100</v>
      </c>
      <c r="AA27" s="280">
        <f t="shared" si="3"/>
        <v>28.57142857142857</v>
      </c>
      <c r="AB27" s="208"/>
      <c r="AC27" s="208"/>
      <c r="AD27" s="208"/>
    </row>
    <row r="28" spans="2:30" ht="17.25" customHeight="1">
      <c r="B28" s="21"/>
      <c r="C28" s="299" t="s">
        <v>158</v>
      </c>
      <c r="D28" s="381"/>
      <c r="E28" s="215"/>
      <c r="F28" s="215"/>
      <c r="G28" s="216"/>
      <c r="H28" s="12"/>
      <c r="I28" s="23"/>
      <c r="J28" s="39"/>
      <c r="K28" s="21"/>
      <c r="L28" s="138"/>
      <c r="M28" s="276"/>
      <c r="N28" s="37"/>
      <c r="O28" s="121"/>
      <c r="P28" s="53"/>
      <c r="Q28" s="261"/>
      <c r="R28" s="55"/>
      <c r="S28" s="53"/>
      <c r="T28" s="279"/>
      <c r="U28" s="269"/>
      <c r="V28" s="266"/>
      <c r="W28" s="122">
        <f t="shared" si="1"/>
        <v>0</v>
      </c>
      <c r="Y28" s="208"/>
      <c r="Z28" s="208" t="s">
        <v>78</v>
      </c>
      <c r="AA28" s="208"/>
      <c r="AB28" s="208"/>
      <c r="AC28" s="208"/>
      <c r="AD28" s="208"/>
    </row>
    <row r="29" spans="2:30" ht="16.5" customHeight="1">
      <c r="B29" s="38" t="s">
        <v>32</v>
      </c>
      <c r="C29" s="297" t="s">
        <v>156</v>
      </c>
      <c r="D29" s="298"/>
      <c r="E29" s="215">
        <v>1</v>
      </c>
      <c r="F29" s="215">
        <v>1</v>
      </c>
      <c r="G29" s="189">
        <v>6</v>
      </c>
      <c r="H29" s="12">
        <f t="shared" si="6"/>
        <v>6</v>
      </c>
      <c r="I29" s="23">
        <v>1</v>
      </c>
      <c r="J29" s="39" t="s">
        <v>153</v>
      </c>
      <c r="K29" s="25">
        <v>100</v>
      </c>
      <c r="L29" s="26">
        <v>6</v>
      </c>
      <c r="M29" s="276" t="s">
        <v>23</v>
      </c>
      <c r="N29" s="241" t="s">
        <v>26</v>
      </c>
      <c r="O29" s="121"/>
      <c r="P29" s="53">
        <v>1</v>
      </c>
      <c r="Q29" s="263" t="s">
        <v>153</v>
      </c>
      <c r="R29" s="259">
        <f>E29/7*100</f>
        <v>14.285714285714285</v>
      </c>
      <c r="S29" s="53"/>
      <c r="T29" s="279" t="s">
        <v>23</v>
      </c>
      <c r="U29" s="267" t="s">
        <v>26</v>
      </c>
      <c r="V29" s="265">
        <f t="shared" si="0"/>
        <v>15.285714285714285</v>
      </c>
      <c r="W29" s="122">
        <f t="shared" si="1"/>
        <v>5.095238095238095</v>
      </c>
      <c r="Y29" s="208"/>
      <c r="Z29" s="208">
        <f t="shared" si="2"/>
        <v>100</v>
      </c>
      <c r="AA29" s="280">
        <f t="shared" si="3"/>
        <v>14.285714285714285</v>
      </c>
      <c r="AB29" s="208"/>
      <c r="AC29" s="208"/>
      <c r="AD29" s="208"/>
    </row>
    <row r="30" spans="2:30" ht="15" customHeight="1">
      <c r="B30" s="21" t="s">
        <v>78</v>
      </c>
      <c r="C30" s="299" t="s">
        <v>147</v>
      </c>
      <c r="D30" s="381"/>
      <c r="E30" s="215"/>
      <c r="F30" s="215"/>
      <c r="G30" s="189" t="s">
        <v>78</v>
      </c>
      <c r="H30" s="12" t="str">
        <f>+G30</f>
        <v> </v>
      </c>
      <c r="I30" s="23" t="s">
        <v>78</v>
      </c>
      <c r="J30" s="39" t="s">
        <v>78</v>
      </c>
      <c r="K30" s="25"/>
      <c r="L30" s="26" t="s">
        <v>78</v>
      </c>
      <c r="M30" s="275" t="s">
        <v>78</v>
      </c>
      <c r="N30" s="37"/>
      <c r="O30" s="121"/>
      <c r="P30" s="53"/>
      <c r="Q30" s="263"/>
      <c r="R30" s="55"/>
      <c r="S30" s="53"/>
      <c r="T30" s="273" t="s">
        <v>78</v>
      </c>
      <c r="U30" s="269"/>
      <c r="V30" s="266"/>
      <c r="W30" s="122"/>
      <c r="Y30" s="208"/>
      <c r="Z30" s="208" t="s">
        <v>78</v>
      </c>
      <c r="AA30" s="208"/>
      <c r="AB30" s="208"/>
      <c r="AC30" s="208"/>
      <c r="AD30" s="208"/>
    </row>
    <row r="31" spans="2:30" ht="15">
      <c r="B31" s="21">
        <v>1</v>
      </c>
      <c r="C31" s="297" t="s">
        <v>146</v>
      </c>
      <c r="D31" s="298"/>
      <c r="E31" s="215"/>
      <c r="F31" s="215"/>
      <c r="G31" s="189">
        <v>1</v>
      </c>
      <c r="H31" s="12">
        <f t="shared" si="6"/>
        <v>1</v>
      </c>
      <c r="I31" s="23">
        <v>1</v>
      </c>
      <c r="J31" s="39" t="s">
        <v>34</v>
      </c>
      <c r="K31" s="25">
        <v>100</v>
      </c>
      <c r="L31" s="26">
        <v>12</v>
      </c>
      <c r="M31" s="275" t="s">
        <v>23</v>
      </c>
      <c r="N31" s="241" t="s">
        <v>26</v>
      </c>
      <c r="O31" s="121"/>
      <c r="P31" s="53">
        <v>1</v>
      </c>
      <c r="Q31" s="263" t="s">
        <v>34</v>
      </c>
      <c r="R31" s="55"/>
      <c r="S31" s="53"/>
      <c r="T31" s="273" t="s">
        <v>23</v>
      </c>
      <c r="U31" s="267" t="s">
        <v>26</v>
      </c>
      <c r="V31" s="265">
        <f t="shared" si="0"/>
        <v>1</v>
      </c>
      <c r="W31" s="122">
        <f t="shared" si="1"/>
        <v>0.3333333333333333</v>
      </c>
      <c r="Y31" s="208"/>
      <c r="Z31" s="208">
        <f t="shared" si="2"/>
        <v>100</v>
      </c>
      <c r="AA31" s="280">
        <f t="shared" si="3"/>
        <v>0</v>
      </c>
      <c r="AB31" s="208"/>
      <c r="AC31" s="208"/>
      <c r="AD31" s="208"/>
    </row>
    <row r="32" spans="2:30" ht="15">
      <c r="B32" s="21">
        <v>2</v>
      </c>
      <c r="C32" s="297" t="s">
        <v>154</v>
      </c>
      <c r="D32" s="298"/>
      <c r="E32" s="215"/>
      <c r="F32" s="215"/>
      <c r="G32" s="189">
        <v>2</v>
      </c>
      <c r="H32" s="12">
        <f t="shared" si="6"/>
        <v>4</v>
      </c>
      <c r="I32" s="23">
        <v>2</v>
      </c>
      <c r="J32" s="39" t="s">
        <v>34</v>
      </c>
      <c r="K32" s="25">
        <f>+K31</f>
        <v>100</v>
      </c>
      <c r="L32" s="26">
        <v>3</v>
      </c>
      <c r="M32" s="275" t="s">
        <v>139</v>
      </c>
      <c r="N32" s="241" t="s">
        <v>26</v>
      </c>
      <c r="O32" s="121"/>
      <c r="P32" s="53">
        <v>2</v>
      </c>
      <c r="Q32" s="263" t="s">
        <v>34</v>
      </c>
      <c r="R32" s="55"/>
      <c r="S32" s="53"/>
      <c r="T32" s="273" t="s">
        <v>139</v>
      </c>
      <c r="U32" s="267" t="s">
        <v>26</v>
      </c>
      <c r="V32" s="265">
        <f t="shared" si="0"/>
        <v>2</v>
      </c>
      <c r="W32" s="122">
        <f t="shared" si="1"/>
        <v>0.6666666666666666</v>
      </c>
      <c r="Y32" s="208"/>
      <c r="Z32" s="208">
        <f t="shared" si="2"/>
        <v>100</v>
      </c>
      <c r="AA32" s="280">
        <f t="shared" si="3"/>
        <v>0</v>
      </c>
      <c r="AB32" s="208"/>
      <c r="AC32" s="208"/>
      <c r="AD32" s="208"/>
    </row>
    <row r="33" spans="2:30" ht="15">
      <c r="B33" s="21">
        <v>3</v>
      </c>
      <c r="C33" s="297" t="s">
        <v>36</v>
      </c>
      <c r="D33" s="298"/>
      <c r="E33" s="215"/>
      <c r="F33" s="215"/>
      <c r="G33" s="189">
        <v>0.5</v>
      </c>
      <c r="H33" s="12">
        <f t="shared" si="6"/>
        <v>0.5</v>
      </c>
      <c r="I33" s="23">
        <v>1</v>
      </c>
      <c r="J33" s="39" t="s">
        <v>34</v>
      </c>
      <c r="K33" s="25">
        <f>+K32</f>
        <v>100</v>
      </c>
      <c r="L33" s="26">
        <v>2</v>
      </c>
      <c r="M33" s="275" t="s">
        <v>23</v>
      </c>
      <c r="N33" s="241" t="s">
        <v>26</v>
      </c>
      <c r="O33" s="121"/>
      <c r="P33" s="53">
        <v>1</v>
      </c>
      <c r="Q33" s="263" t="s">
        <v>34</v>
      </c>
      <c r="R33" s="55"/>
      <c r="S33" s="53"/>
      <c r="T33" s="273" t="s">
        <v>23</v>
      </c>
      <c r="U33" s="267" t="s">
        <v>26</v>
      </c>
      <c r="V33" s="265">
        <f t="shared" si="0"/>
        <v>1</v>
      </c>
      <c r="W33" s="122">
        <f t="shared" si="1"/>
        <v>0.3333333333333333</v>
      </c>
      <c r="Y33" s="208"/>
      <c r="Z33" s="208">
        <f t="shared" si="2"/>
        <v>100</v>
      </c>
      <c r="AA33" s="280">
        <f t="shared" si="3"/>
        <v>0</v>
      </c>
      <c r="AB33" s="208"/>
      <c r="AC33" s="208"/>
      <c r="AD33" s="208"/>
    </row>
    <row r="34" spans="2:30" ht="15">
      <c r="B34" s="21">
        <v>4</v>
      </c>
      <c r="C34" s="300" t="s">
        <v>155</v>
      </c>
      <c r="D34" s="298"/>
      <c r="E34" s="215"/>
      <c r="F34" s="215"/>
      <c r="G34" s="189">
        <v>0.04</v>
      </c>
      <c r="H34" s="12">
        <f t="shared" si="6"/>
        <v>0.04</v>
      </c>
      <c r="I34" s="23">
        <v>1</v>
      </c>
      <c r="J34" s="39" t="s">
        <v>34</v>
      </c>
      <c r="K34" s="25">
        <f>+K33</f>
        <v>100</v>
      </c>
      <c r="L34" s="26">
        <v>1</v>
      </c>
      <c r="M34" s="275" t="s">
        <v>23</v>
      </c>
      <c r="N34" s="241" t="s">
        <v>26</v>
      </c>
      <c r="O34" s="121"/>
      <c r="P34" s="53">
        <v>1</v>
      </c>
      <c r="Q34" s="263" t="s">
        <v>34</v>
      </c>
      <c r="R34" s="55"/>
      <c r="S34" s="53"/>
      <c r="T34" s="273" t="s">
        <v>23</v>
      </c>
      <c r="U34" s="267" t="s">
        <v>26</v>
      </c>
      <c r="V34" s="265">
        <f t="shared" si="0"/>
        <v>1</v>
      </c>
      <c r="W34" s="122">
        <f t="shared" si="1"/>
        <v>0.3333333333333333</v>
      </c>
      <c r="Y34" s="208"/>
      <c r="Z34" s="208">
        <f t="shared" si="2"/>
        <v>100</v>
      </c>
      <c r="AA34" s="280">
        <f t="shared" si="3"/>
        <v>0</v>
      </c>
      <c r="AB34" s="208"/>
      <c r="AC34" s="208"/>
      <c r="AD34" s="208"/>
    </row>
    <row r="35" spans="2:30" ht="15">
      <c r="B35" s="21" t="s">
        <v>78</v>
      </c>
      <c r="C35" s="382"/>
      <c r="D35" s="383"/>
      <c r="E35" s="215"/>
      <c r="F35" s="215"/>
      <c r="G35" s="189"/>
      <c r="H35" s="12"/>
      <c r="I35" s="23"/>
      <c r="J35" s="39"/>
      <c r="K35" s="25"/>
      <c r="L35" s="26"/>
      <c r="M35" s="36"/>
      <c r="N35" s="37"/>
      <c r="O35" s="121"/>
      <c r="P35" s="53"/>
      <c r="Q35" s="263"/>
      <c r="R35" s="55"/>
      <c r="S35" s="53"/>
      <c r="T35" s="268"/>
      <c r="U35" s="269"/>
      <c r="V35" s="266"/>
      <c r="W35" s="122"/>
      <c r="Y35" s="208"/>
      <c r="Z35" s="208"/>
      <c r="AA35" s="208"/>
      <c r="AB35" s="208"/>
      <c r="AC35" s="208"/>
      <c r="AD35" s="208"/>
    </row>
    <row r="36" spans="2:30" ht="15">
      <c r="B36" s="21"/>
      <c r="C36" s="384" t="s">
        <v>38</v>
      </c>
      <c r="D36" s="385"/>
      <c r="E36" s="215"/>
      <c r="F36" s="215"/>
      <c r="G36" s="189"/>
      <c r="H36" s="12"/>
      <c r="I36" s="23"/>
      <c r="J36" s="39"/>
      <c r="K36" s="25"/>
      <c r="L36" s="26"/>
      <c r="M36" s="36"/>
      <c r="N36" s="37"/>
      <c r="O36" s="121"/>
      <c r="P36" s="53"/>
      <c r="Q36" s="263"/>
      <c r="R36" s="55"/>
      <c r="S36" s="53"/>
      <c r="T36" s="268"/>
      <c r="U36" s="269"/>
      <c r="V36" s="266"/>
      <c r="W36" s="122"/>
      <c r="Y36" s="208"/>
      <c r="Z36" s="208"/>
      <c r="AA36" s="208"/>
      <c r="AB36" s="208"/>
      <c r="AC36" s="208"/>
      <c r="AD36" s="208"/>
    </row>
    <row r="37" spans="2:30" ht="15">
      <c r="B37" s="21"/>
      <c r="C37" s="299" t="s">
        <v>210</v>
      </c>
      <c r="D37" s="381"/>
      <c r="E37" s="215"/>
      <c r="F37" s="215"/>
      <c r="G37" s="189"/>
      <c r="H37" s="12"/>
      <c r="I37" s="23"/>
      <c r="J37" s="39"/>
      <c r="K37" s="25"/>
      <c r="L37" s="26"/>
      <c r="M37" s="36"/>
      <c r="N37" s="37"/>
      <c r="O37" s="121"/>
      <c r="P37" s="53"/>
      <c r="Q37" s="263"/>
      <c r="R37" s="55"/>
      <c r="S37" s="53"/>
      <c r="T37" s="268"/>
      <c r="U37" s="269"/>
      <c r="V37" s="266"/>
      <c r="W37" s="122"/>
      <c r="Y37" s="208"/>
      <c r="Z37" s="208"/>
      <c r="AA37" s="208"/>
      <c r="AB37" s="208"/>
      <c r="AC37" s="208"/>
      <c r="AD37" s="208"/>
    </row>
    <row r="38" spans="2:30" ht="15">
      <c r="B38" s="21">
        <v>1</v>
      </c>
      <c r="C38" s="382"/>
      <c r="D38" s="383"/>
      <c r="E38" s="215"/>
      <c r="F38" s="215"/>
      <c r="G38" s="189"/>
      <c r="H38" s="12"/>
      <c r="I38" s="23"/>
      <c r="J38" s="39"/>
      <c r="K38" s="25"/>
      <c r="L38" s="26"/>
      <c r="M38" s="36"/>
      <c r="N38" s="37"/>
      <c r="O38" s="121"/>
      <c r="P38" s="53"/>
      <c r="Q38" s="263"/>
      <c r="R38" s="55"/>
      <c r="S38" s="53"/>
      <c r="T38" s="268"/>
      <c r="U38" s="269"/>
      <c r="V38" s="266"/>
      <c r="W38" s="122"/>
      <c r="Y38" s="208"/>
      <c r="Z38" s="208"/>
      <c r="AA38" s="208"/>
      <c r="AB38" s="208"/>
      <c r="AC38" s="208"/>
      <c r="AD38" s="208"/>
    </row>
    <row r="39" spans="2:30" ht="15">
      <c r="B39" s="21">
        <v>2</v>
      </c>
      <c r="C39" s="382"/>
      <c r="D39" s="383"/>
      <c r="E39" s="215"/>
      <c r="F39" s="215"/>
      <c r="G39" s="189"/>
      <c r="H39" s="12"/>
      <c r="I39" s="23"/>
      <c r="J39" s="39"/>
      <c r="K39" s="25"/>
      <c r="L39" s="26"/>
      <c r="M39" s="36"/>
      <c r="N39" s="37"/>
      <c r="O39" s="121"/>
      <c r="P39" s="53"/>
      <c r="Q39" s="263"/>
      <c r="R39" s="55"/>
      <c r="S39" s="53"/>
      <c r="T39" s="268"/>
      <c r="U39" s="269"/>
      <c r="V39" s="266"/>
      <c r="W39" s="122"/>
      <c r="Y39" s="208"/>
      <c r="Z39" s="208"/>
      <c r="AA39" s="208"/>
      <c r="AB39" s="208"/>
      <c r="AC39" s="208"/>
      <c r="AD39" s="208"/>
    </row>
    <row r="40" spans="2:30" ht="15">
      <c r="B40" s="21"/>
      <c r="C40" s="297" t="s">
        <v>211</v>
      </c>
      <c r="D40" s="298"/>
      <c r="E40" s="215"/>
      <c r="F40" s="215"/>
      <c r="G40" s="189"/>
      <c r="H40" s="12"/>
      <c r="I40" s="23"/>
      <c r="J40" s="39"/>
      <c r="K40" s="25"/>
      <c r="L40" s="26"/>
      <c r="M40" s="36"/>
      <c r="N40" s="37"/>
      <c r="O40" s="121"/>
      <c r="P40" s="53"/>
      <c r="Q40" s="263"/>
      <c r="R40" s="55"/>
      <c r="S40" s="53"/>
      <c r="T40" s="268"/>
      <c r="U40" s="269"/>
      <c r="V40" s="266"/>
      <c r="W40" s="122"/>
      <c r="Y40" s="208"/>
      <c r="Z40" s="208"/>
      <c r="AA40" s="208"/>
      <c r="AB40" s="208"/>
      <c r="AC40" s="208"/>
      <c r="AD40" s="208"/>
    </row>
    <row r="41" spans="2:30" ht="15">
      <c r="B41" s="21"/>
      <c r="C41" s="300"/>
      <c r="D41" s="298"/>
      <c r="E41" s="215"/>
      <c r="F41" s="215"/>
      <c r="G41" s="189"/>
      <c r="H41" s="12"/>
      <c r="I41" s="23"/>
      <c r="J41" s="39"/>
      <c r="K41" s="25"/>
      <c r="L41" s="26"/>
      <c r="M41" s="36"/>
      <c r="N41" s="37"/>
      <c r="O41" s="121"/>
      <c r="P41" s="53"/>
      <c r="Q41" s="263"/>
      <c r="R41" s="55"/>
      <c r="S41" s="53"/>
      <c r="T41" s="268"/>
      <c r="U41" s="269"/>
      <c r="V41" s="266"/>
      <c r="W41" s="122"/>
      <c r="Y41" s="208"/>
      <c r="Z41" s="208"/>
      <c r="AA41" s="208"/>
      <c r="AB41" s="208"/>
      <c r="AC41" s="208"/>
      <c r="AD41" s="208"/>
    </row>
    <row r="42" spans="2:30" ht="15">
      <c r="B42" s="386" t="s">
        <v>77</v>
      </c>
      <c r="C42" s="387"/>
      <c r="D42" s="387"/>
      <c r="E42" s="387"/>
      <c r="F42" s="387"/>
      <c r="G42" s="387"/>
      <c r="H42" s="387"/>
      <c r="I42" s="387"/>
      <c r="J42" s="387"/>
      <c r="K42" s="387"/>
      <c r="L42" s="387"/>
      <c r="M42" s="387"/>
      <c r="N42" s="387"/>
      <c r="O42" s="387"/>
      <c r="P42" s="387"/>
      <c r="Q42" s="387"/>
      <c r="R42" s="387"/>
      <c r="S42" s="387"/>
      <c r="T42" s="387"/>
      <c r="U42" s="387"/>
      <c r="V42" s="388"/>
      <c r="W42" s="54"/>
      <c r="Y42" s="208"/>
      <c r="Z42" s="208"/>
      <c r="AA42" s="208"/>
      <c r="AB42" s="208"/>
      <c r="AC42" s="208"/>
      <c r="AD42" s="208"/>
    </row>
    <row r="43" spans="2:30" ht="15.75" thickBot="1">
      <c r="B43" s="389"/>
      <c r="C43" s="390"/>
      <c r="D43" s="390"/>
      <c r="E43" s="390"/>
      <c r="F43" s="390"/>
      <c r="G43" s="390"/>
      <c r="H43" s="390"/>
      <c r="I43" s="390"/>
      <c r="J43" s="390"/>
      <c r="K43" s="390"/>
      <c r="L43" s="390"/>
      <c r="M43" s="390"/>
      <c r="N43" s="390"/>
      <c r="O43" s="390"/>
      <c r="P43" s="390"/>
      <c r="Q43" s="390"/>
      <c r="R43" s="390"/>
      <c r="S43" s="390"/>
      <c r="T43" s="390"/>
      <c r="U43" s="390"/>
      <c r="V43" s="391"/>
      <c r="W43" s="229"/>
      <c r="Y43" s="208"/>
      <c r="Z43" s="208"/>
      <c r="AA43" s="208"/>
      <c r="AB43" s="208"/>
      <c r="AC43" s="208"/>
      <c r="AD43" s="208"/>
    </row>
    <row r="44" spans="2:14" ht="15.75" thickTop="1">
      <c r="B44" s="50"/>
      <c r="C44" s="50"/>
      <c r="D44" s="50"/>
      <c r="E44" s="50"/>
      <c r="F44" s="50"/>
      <c r="G44" s="50"/>
      <c r="H44" s="50"/>
      <c r="I44" s="50"/>
      <c r="J44" s="288" t="s">
        <v>212</v>
      </c>
      <c r="K44" s="288"/>
      <c r="L44" s="288"/>
      <c r="M44" s="288"/>
      <c r="N44" s="288"/>
    </row>
    <row r="45" spans="2:14" ht="15">
      <c r="B45" s="288" t="s">
        <v>39</v>
      </c>
      <c r="C45" s="288"/>
      <c r="D45" s="288"/>
      <c r="E45" s="288"/>
      <c r="F45" s="288"/>
      <c r="G45" s="288"/>
      <c r="H45" s="288"/>
      <c r="I45" s="51"/>
      <c r="J45" s="288" t="s">
        <v>40</v>
      </c>
      <c r="K45" s="288"/>
      <c r="L45" s="288"/>
      <c r="M45" s="288"/>
      <c r="N45" s="288"/>
    </row>
    <row r="46" spans="2:14" ht="15">
      <c r="B46" s="51"/>
      <c r="C46" s="51"/>
      <c r="D46" s="51"/>
      <c r="E46" s="51"/>
      <c r="F46" s="51"/>
      <c r="G46" s="51"/>
      <c r="H46" s="51"/>
      <c r="I46" s="51"/>
      <c r="J46" s="51"/>
      <c r="K46" s="51"/>
      <c r="L46" s="51"/>
      <c r="M46" s="51"/>
      <c r="N46" s="51"/>
    </row>
    <row r="47" spans="2:14" ht="15">
      <c r="B47" s="50"/>
      <c r="C47" s="50"/>
      <c r="D47" s="50"/>
      <c r="E47" s="50"/>
      <c r="F47" s="50"/>
      <c r="G47" s="50"/>
      <c r="H47" s="50"/>
      <c r="I47" s="50"/>
      <c r="J47" s="50"/>
      <c r="K47" s="50"/>
      <c r="L47" s="50"/>
      <c r="M47" s="50"/>
      <c r="N47" s="50"/>
    </row>
    <row r="48" spans="2:14" ht="15">
      <c r="B48" s="296" t="s">
        <v>202</v>
      </c>
      <c r="C48" s="296"/>
      <c r="D48" s="296"/>
      <c r="E48" s="296"/>
      <c r="F48" s="296"/>
      <c r="G48" s="296"/>
      <c r="H48" s="296"/>
      <c r="I48" s="51"/>
      <c r="J48" s="296" t="s">
        <v>204</v>
      </c>
      <c r="K48" s="296"/>
      <c r="L48" s="296"/>
      <c r="M48" s="296"/>
      <c r="N48" s="296"/>
    </row>
    <row r="49" spans="2:14" ht="15">
      <c r="B49" s="288" t="s">
        <v>203</v>
      </c>
      <c r="C49" s="288"/>
      <c r="D49" s="288"/>
      <c r="E49" s="288"/>
      <c r="F49" s="288"/>
      <c r="G49" s="288"/>
      <c r="H49" s="288"/>
      <c r="I49" s="50"/>
      <c r="J49" s="288" t="s">
        <v>205</v>
      </c>
      <c r="K49" s="288"/>
      <c r="L49" s="288"/>
      <c r="M49" s="288"/>
      <c r="N49" s="288"/>
    </row>
  </sheetData>
  <sheetProtection/>
  <mergeCells count="69">
    <mergeCell ref="B1:D4"/>
    <mergeCell ref="P14:U14"/>
    <mergeCell ref="P15:Q15"/>
    <mergeCell ref="S15:T15"/>
    <mergeCell ref="P16:Q16"/>
    <mergeCell ref="S16:T16"/>
    <mergeCell ref="B14:B15"/>
    <mergeCell ref="C14:D14"/>
    <mergeCell ref="E14:F14"/>
    <mergeCell ref="G14:H14"/>
    <mergeCell ref="C32:D32"/>
    <mergeCell ref="C40:D40"/>
    <mergeCell ref="C41:D41"/>
    <mergeCell ref="B42:V43"/>
    <mergeCell ref="C38:D38"/>
    <mergeCell ref="C39:D39"/>
    <mergeCell ref="B45:H45"/>
    <mergeCell ref="J45:N45"/>
    <mergeCell ref="B48:H48"/>
    <mergeCell ref="J48:N48"/>
    <mergeCell ref="B49:H49"/>
    <mergeCell ref="J49:N49"/>
    <mergeCell ref="J44:N44"/>
    <mergeCell ref="C35:D35"/>
    <mergeCell ref="C36:D36"/>
    <mergeCell ref="C37:D37"/>
    <mergeCell ref="C26:D26"/>
    <mergeCell ref="C27:D27"/>
    <mergeCell ref="C29:D29"/>
    <mergeCell ref="C30:D30"/>
    <mergeCell ref="C31:D31"/>
    <mergeCell ref="C28:D28"/>
    <mergeCell ref="C25:D25"/>
    <mergeCell ref="C16:D16"/>
    <mergeCell ref="I16:J16"/>
    <mergeCell ref="C21:D21"/>
    <mergeCell ref="C18:D18"/>
    <mergeCell ref="C19:D19"/>
    <mergeCell ref="C20:D20"/>
    <mergeCell ref="C22:D22"/>
    <mergeCell ref="C23:D23"/>
    <mergeCell ref="C24:D24"/>
    <mergeCell ref="D13:G13"/>
    <mergeCell ref="I13:J13"/>
    <mergeCell ref="K13:N13"/>
    <mergeCell ref="L16:M16"/>
    <mergeCell ref="C17:D17"/>
    <mergeCell ref="I14:N14"/>
    <mergeCell ref="I15:J15"/>
    <mergeCell ref="I12:J12"/>
    <mergeCell ref="B5:W5"/>
    <mergeCell ref="D10:G10"/>
    <mergeCell ref="I10:J10"/>
    <mergeCell ref="K10:N10"/>
    <mergeCell ref="D11:G11"/>
    <mergeCell ref="I11:J11"/>
    <mergeCell ref="K11:N11"/>
    <mergeCell ref="B6:W6"/>
    <mergeCell ref="K12:N12"/>
    <mergeCell ref="AB15:AD15"/>
    <mergeCell ref="C33:D33"/>
    <mergeCell ref="C34:D34"/>
    <mergeCell ref="C8:G8"/>
    <mergeCell ref="I8:N8"/>
    <mergeCell ref="D9:G9"/>
    <mergeCell ref="I9:J9"/>
    <mergeCell ref="K9:N9"/>
    <mergeCell ref="L15:M15"/>
    <mergeCell ref="D12:G12"/>
  </mergeCells>
  <printOptions/>
  <pageMargins left="0.7" right="0.7" top="0.75" bottom="0.75" header="0.3" footer="0.3"/>
  <pageSetup orientation="landscape" paperSize="9" scale="72" r:id="rId2"/>
  <drawing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N61"/>
  <sheetViews>
    <sheetView zoomScalePageLayoutView="0" workbookViewId="0" topLeftCell="A2">
      <selection activeCell="G17" sqref="G17"/>
    </sheetView>
  </sheetViews>
  <sheetFormatPr defaultColWidth="9.140625" defaultRowHeight="15"/>
  <cols>
    <col min="1" max="1" width="4.8515625" style="0" customWidth="1"/>
    <col min="2" max="2" width="8.421875" style="0" customWidth="1"/>
    <col min="3" max="3" width="16.8515625" style="0" customWidth="1"/>
    <col min="4" max="4" width="66.140625" style="0" customWidth="1"/>
    <col min="5" max="5" width="8.421875" style="0" customWidth="1"/>
    <col min="6" max="6" width="9.8515625" style="0" customWidth="1"/>
    <col min="7" max="7" width="9.00390625" style="0" customWidth="1"/>
    <col min="8" max="8" width="11.00390625" style="0" customWidth="1"/>
    <col min="9" max="9" width="9.28125" style="0" customWidth="1"/>
    <col min="11" max="11" width="12.421875" style="0" customWidth="1"/>
    <col min="12" max="12" width="7.140625" style="0" customWidth="1"/>
    <col min="13" max="13" width="8.00390625" style="0" customWidth="1"/>
    <col min="14" max="14" width="9.28125" style="0" customWidth="1"/>
  </cols>
  <sheetData>
    <row r="1" spans="1:6" ht="15">
      <c r="A1" s="330"/>
      <c r="B1" s="330"/>
      <c r="C1" s="330"/>
      <c r="D1" s="330"/>
      <c r="E1" s="179"/>
      <c r="F1" s="179"/>
    </row>
    <row r="2" spans="1:6" ht="15">
      <c r="A2" s="330"/>
      <c r="B2" s="330"/>
      <c r="C2" s="330"/>
      <c r="D2" s="330"/>
      <c r="E2" s="179"/>
      <c r="F2" s="179"/>
    </row>
    <row r="3" spans="1:6" ht="15">
      <c r="A3" s="330"/>
      <c r="B3" s="330"/>
      <c r="C3" s="330"/>
      <c r="D3" s="330"/>
      <c r="E3" s="179"/>
      <c r="F3" s="179"/>
    </row>
    <row r="4" spans="1:6" ht="15">
      <c r="A4" s="330"/>
      <c r="B4" s="330"/>
      <c r="C4" s="330"/>
      <c r="D4" s="330"/>
      <c r="E4" s="179"/>
      <c r="F4" s="179"/>
    </row>
    <row r="5" spans="2:14" ht="15.75">
      <c r="B5" s="331" t="s">
        <v>0</v>
      </c>
      <c r="C5" s="331"/>
      <c r="D5" s="331"/>
      <c r="E5" s="331"/>
      <c r="F5" s="331"/>
      <c r="G5" s="331"/>
      <c r="H5" s="331"/>
      <c r="I5" s="331"/>
      <c r="J5" s="331"/>
      <c r="K5" s="331"/>
      <c r="L5" s="331"/>
      <c r="M5" s="331"/>
      <c r="N5" s="331"/>
    </row>
    <row r="6" spans="2:14" ht="16.5" thickBot="1">
      <c r="B6" s="342" t="s">
        <v>1</v>
      </c>
      <c r="C6" s="342"/>
      <c r="D6" s="342"/>
      <c r="E6" s="342"/>
      <c r="F6" s="342"/>
      <c r="G6" s="342"/>
      <c r="H6" s="342"/>
      <c r="I6" s="342"/>
      <c r="J6" s="342"/>
      <c r="K6" s="342"/>
      <c r="L6" s="342"/>
      <c r="M6" s="342"/>
      <c r="N6" s="342"/>
    </row>
    <row r="7" spans="2:14" ht="16.5" thickBot="1" thickTop="1">
      <c r="B7" s="1" t="s">
        <v>2</v>
      </c>
      <c r="C7" s="332" t="s">
        <v>3</v>
      </c>
      <c r="D7" s="333"/>
      <c r="E7" s="333"/>
      <c r="F7" s="333"/>
      <c r="G7" s="334"/>
      <c r="H7" s="2" t="s">
        <v>2</v>
      </c>
      <c r="I7" s="332" t="s">
        <v>4</v>
      </c>
      <c r="J7" s="333"/>
      <c r="K7" s="333"/>
      <c r="L7" s="333"/>
      <c r="M7" s="333"/>
      <c r="N7" s="334"/>
    </row>
    <row r="8" spans="2:14" ht="15.75" thickTop="1">
      <c r="B8" s="3">
        <v>1</v>
      </c>
      <c r="C8" s="4" t="s">
        <v>5</v>
      </c>
      <c r="D8" s="335" t="s">
        <v>6</v>
      </c>
      <c r="E8" s="339"/>
      <c r="F8" s="339"/>
      <c r="G8" s="336"/>
      <c r="H8" s="5">
        <v>1</v>
      </c>
      <c r="I8" s="337" t="s">
        <v>5</v>
      </c>
      <c r="J8" s="338"/>
      <c r="K8" s="335" t="s">
        <v>207</v>
      </c>
      <c r="L8" s="339"/>
      <c r="M8" s="339"/>
      <c r="N8" s="336"/>
    </row>
    <row r="9" spans="2:14" ht="15">
      <c r="B9" s="3">
        <v>2</v>
      </c>
      <c r="C9" s="4" t="s">
        <v>7</v>
      </c>
      <c r="D9" s="329" t="s">
        <v>84</v>
      </c>
      <c r="E9" s="340"/>
      <c r="F9" s="340"/>
      <c r="G9" s="320"/>
      <c r="H9" s="6">
        <v>2</v>
      </c>
      <c r="I9" s="321" t="s">
        <v>7</v>
      </c>
      <c r="J9" s="322"/>
      <c r="K9" s="329" t="s">
        <v>85</v>
      </c>
      <c r="L9" s="323"/>
      <c r="M9" s="323"/>
      <c r="N9" s="320"/>
    </row>
    <row r="10" spans="2:14" ht="15">
      <c r="B10" s="3">
        <v>3</v>
      </c>
      <c r="C10" s="4" t="s">
        <v>8</v>
      </c>
      <c r="D10" s="319" t="s">
        <v>9</v>
      </c>
      <c r="E10" s="323"/>
      <c r="F10" s="323"/>
      <c r="G10" s="320"/>
      <c r="H10" s="6">
        <v>3</v>
      </c>
      <c r="I10" s="321" t="s">
        <v>8</v>
      </c>
      <c r="J10" s="322"/>
      <c r="K10" s="319" t="s">
        <v>196</v>
      </c>
      <c r="L10" s="323"/>
      <c r="M10" s="323"/>
      <c r="N10" s="320"/>
    </row>
    <row r="11" spans="2:14" ht="15">
      <c r="B11" s="3">
        <v>4</v>
      </c>
      <c r="C11" s="4" t="s">
        <v>10</v>
      </c>
      <c r="D11" s="319" t="s">
        <v>11</v>
      </c>
      <c r="E11" s="323"/>
      <c r="F11" s="323"/>
      <c r="G11" s="320"/>
      <c r="H11" s="6">
        <v>4</v>
      </c>
      <c r="I11" s="321" t="s">
        <v>10</v>
      </c>
      <c r="J11" s="322"/>
      <c r="K11" s="319" t="s">
        <v>12</v>
      </c>
      <c r="L11" s="323"/>
      <c r="M11" s="323"/>
      <c r="N11" s="320"/>
    </row>
    <row r="12" spans="2:14" ht="15.75" thickBot="1">
      <c r="B12" s="7">
        <v>5</v>
      </c>
      <c r="C12" s="8" t="s">
        <v>13</v>
      </c>
      <c r="D12" s="324" t="s">
        <v>14</v>
      </c>
      <c r="E12" s="328"/>
      <c r="F12" s="328"/>
      <c r="G12" s="325"/>
      <c r="H12" s="9">
        <v>5</v>
      </c>
      <c r="I12" s="326" t="s">
        <v>13</v>
      </c>
      <c r="J12" s="327"/>
      <c r="K12" s="324" t="s">
        <v>14</v>
      </c>
      <c r="L12" s="328"/>
      <c r="M12" s="328"/>
      <c r="N12" s="325"/>
    </row>
    <row r="13" spans="2:14" ht="16.5" thickBot="1" thickTop="1">
      <c r="B13" s="306" t="s">
        <v>2</v>
      </c>
      <c r="C13" s="308" t="s">
        <v>15</v>
      </c>
      <c r="D13" s="312"/>
      <c r="E13" s="402" t="s">
        <v>198</v>
      </c>
      <c r="F13" s="402"/>
      <c r="G13" s="350" t="s">
        <v>197</v>
      </c>
      <c r="H13" s="399"/>
      <c r="I13" s="314" t="s">
        <v>17</v>
      </c>
      <c r="J13" s="315"/>
      <c r="K13" s="315"/>
      <c r="L13" s="315"/>
      <c r="M13" s="315"/>
      <c r="N13" s="316"/>
    </row>
    <row r="14" spans="2:14" ht="16.5" thickBot="1" thickTop="1">
      <c r="B14" s="307"/>
      <c r="C14" s="194"/>
      <c r="D14" s="195"/>
      <c r="E14" s="225" t="s">
        <v>199</v>
      </c>
      <c r="F14" s="225" t="s">
        <v>193</v>
      </c>
      <c r="G14" s="196" t="s">
        <v>194</v>
      </c>
      <c r="H14" s="197" t="s">
        <v>200</v>
      </c>
      <c r="I14" s="317" t="s">
        <v>18</v>
      </c>
      <c r="J14" s="318"/>
      <c r="K14" s="10" t="s">
        <v>19</v>
      </c>
      <c r="L14" s="317" t="s">
        <v>20</v>
      </c>
      <c r="M14" s="318"/>
      <c r="N14" s="199" t="s">
        <v>21</v>
      </c>
    </row>
    <row r="15" spans="2:14" ht="16.5" thickBot="1" thickTop="1">
      <c r="B15" s="203">
        <v>1</v>
      </c>
      <c r="C15" s="403">
        <v>2</v>
      </c>
      <c r="D15" s="404"/>
      <c r="E15" s="219" t="s">
        <v>213</v>
      </c>
      <c r="F15" s="219" t="s">
        <v>214</v>
      </c>
      <c r="G15" s="205" t="s">
        <v>215</v>
      </c>
      <c r="H15" s="287">
        <v>3</v>
      </c>
      <c r="I15" s="400">
        <v>4</v>
      </c>
      <c r="J15" s="401"/>
      <c r="K15" s="199">
        <v>5</v>
      </c>
      <c r="L15" s="344">
        <v>6</v>
      </c>
      <c r="M15" s="345"/>
      <c r="N15" s="204">
        <v>7</v>
      </c>
    </row>
    <row r="16" spans="2:14" ht="15.75" thickTop="1">
      <c r="B16" s="200"/>
      <c r="C16" s="408" t="s">
        <v>201</v>
      </c>
      <c r="D16" s="375"/>
      <c r="E16" s="217" t="s">
        <v>78</v>
      </c>
      <c r="F16" s="217" t="s">
        <v>78</v>
      </c>
      <c r="G16" s="201" t="s">
        <v>78</v>
      </c>
      <c r="H16" s="202" t="s">
        <v>78</v>
      </c>
      <c r="I16" s="123"/>
      <c r="J16" s="18"/>
      <c r="K16" s="124"/>
      <c r="L16" s="125"/>
      <c r="M16" s="18"/>
      <c r="N16" s="198"/>
    </row>
    <row r="17" spans="2:14" ht="15">
      <c r="B17" s="284">
        <v>1</v>
      </c>
      <c r="C17" s="405" t="s">
        <v>150</v>
      </c>
      <c r="D17" s="406"/>
      <c r="E17" s="214">
        <v>1</v>
      </c>
      <c r="F17" s="214">
        <v>1</v>
      </c>
      <c r="G17" s="187">
        <v>0.9</v>
      </c>
      <c r="H17" s="12">
        <f>+G17*I17</f>
        <v>0.9</v>
      </c>
      <c r="I17" s="123">
        <v>1</v>
      </c>
      <c r="J17" s="18" t="s">
        <v>22</v>
      </c>
      <c r="K17" s="124">
        <v>100</v>
      </c>
      <c r="L17" s="125">
        <v>1</v>
      </c>
      <c r="M17" s="18" t="s">
        <v>23</v>
      </c>
      <c r="N17" s="28" t="s">
        <v>26</v>
      </c>
    </row>
    <row r="18" spans="2:14" ht="15">
      <c r="B18" s="242">
        <v>2</v>
      </c>
      <c r="C18" s="407" t="s">
        <v>192</v>
      </c>
      <c r="D18" s="376"/>
      <c r="E18" s="282">
        <v>10</v>
      </c>
      <c r="F18" s="282">
        <v>20</v>
      </c>
      <c r="G18" s="187">
        <v>6</v>
      </c>
      <c r="H18" s="12">
        <f>E18/F18*G18*I18</f>
        <v>3</v>
      </c>
      <c r="I18" s="17">
        <v>1</v>
      </c>
      <c r="J18" s="18" t="s">
        <v>22</v>
      </c>
      <c r="K18" s="19">
        <v>100</v>
      </c>
      <c r="L18" s="17">
        <v>10</v>
      </c>
      <c r="M18" s="20" t="s">
        <v>23</v>
      </c>
      <c r="N18" s="28" t="s">
        <v>26</v>
      </c>
    </row>
    <row r="19" spans="2:14" ht="15">
      <c r="B19" s="243">
        <v>3</v>
      </c>
      <c r="C19" s="377" t="s">
        <v>25</v>
      </c>
      <c r="D19" s="378"/>
      <c r="E19" s="283">
        <v>4</v>
      </c>
      <c r="F19" s="283">
        <v>7</v>
      </c>
      <c r="G19" s="187">
        <v>9</v>
      </c>
      <c r="H19" s="12">
        <f>E19/F19*G19*I19</f>
        <v>5.142857142857142</v>
      </c>
      <c r="I19" s="23">
        <v>1</v>
      </c>
      <c r="J19" s="24" t="s">
        <v>22</v>
      </c>
      <c r="K19" s="25">
        <v>100</v>
      </c>
      <c r="L19" s="26">
        <v>10</v>
      </c>
      <c r="M19" s="27" t="s">
        <v>23</v>
      </c>
      <c r="N19" s="28" t="s">
        <v>26</v>
      </c>
    </row>
    <row r="20" spans="2:14" ht="15">
      <c r="B20" s="243">
        <v>4</v>
      </c>
      <c r="C20" s="377" t="s">
        <v>47</v>
      </c>
      <c r="D20" s="378"/>
      <c r="E20" s="283">
        <v>7</v>
      </c>
      <c r="F20" s="283">
        <v>7</v>
      </c>
      <c r="G20" s="189">
        <v>6</v>
      </c>
      <c r="H20" s="12">
        <f aca="true" t="shared" si="0" ref="H20:H28">+G20*I20</f>
        <v>6</v>
      </c>
      <c r="I20" s="30">
        <v>1</v>
      </c>
      <c r="J20" s="31" t="s">
        <v>22</v>
      </c>
      <c r="K20" s="32">
        <v>100</v>
      </c>
      <c r="L20" s="33">
        <v>2</v>
      </c>
      <c r="M20" s="34" t="s">
        <v>23</v>
      </c>
      <c r="N20" s="35" t="s">
        <v>26</v>
      </c>
    </row>
    <row r="21" spans="2:14" ht="15.75" customHeight="1">
      <c r="B21" s="243">
        <v>5</v>
      </c>
      <c r="C21" s="379" t="s">
        <v>27</v>
      </c>
      <c r="D21" s="380"/>
      <c r="E21" s="283">
        <v>3</v>
      </c>
      <c r="F21" s="283">
        <v>3</v>
      </c>
      <c r="G21" s="189">
        <v>4.5</v>
      </c>
      <c r="H21" s="12">
        <f t="shared" si="0"/>
        <v>4.5</v>
      </c>
      <c r="I21" s="23">
        <v>1</v>
      </c>
      <c r="J21" s="24" t="s">
        <v>22</v>
      </c>
      <c r="K21" s="25">
        <v>100</v>
      </c>
      <c r="L21" s="26">
        <v>1</v>
      </c>
      <c r="M21" s="36" t="s">
        <v>23</v>
      </c>
      <c r="N21" s="37" t="s">
        <v>26</v>
      </c>
    </row>
    <row r="22" spans="2:14" ht="30" customHeight="1">
      <c r="B22" s="285">
        <v>6</v>
      </c>
      <c r="C22" s="409" t="s">
        <v>151</v>
      </c>
      <c r="D22" s="410"/>
      <c r="E22" s="283"/>
      <c r="F22" s="283"/>
      <c r="G22" s="190">
        <v>0.45</v>
      </c>
      <c r="H22" s="12">
        <f t="shared" si="0"/>
        <v>0.45</v>
      </c>
      <c r="I22" s="137">
        <v>1</v>
      </c>
      <c r="J22" s="24" t="s">
        <v>22</v>
      </c>
      <c r="K22" s="21">
        <v>100</v>
      </c>
      <c r="L22" s="138">
        <v>1</v>
      </c>
      <c r="M22" s="139" t="s">
        <v>23</v>
      </c>
      <c r="N22" s="37" t="s">
        <v>26</v>
      </c>
    </row>
    <row r="23" spans="2:14" ht="15">
      <c r="B23" s="243">
        <v>7</v>
      </c>
      <c r="C23" s="379" t="s">
        <v>29</v>
      </c>
      <c r="D23" s="380"/>
      <c r="E23" s="283">
        <v>6</v>
      </c>
      <c r="F23" s="283">
        <v>6</v>
      </c>
      <c r="G23" s="189">
        <v>9</v>
      </c>
      <c r="H23" s="12">
        <f t="shared" si="0"/>
        <v>9</v>
      </c>
      <c r="I23" s="23">
        <v>1</v>
      </c>
      <c r="J23" s="24" t="s">
        <v>22</v>
      </c>
      <c r="K23" s="25">
        <v>100</v>
      </c>
      <c r="L23" s="26">
        <v>10</v>
      </c>
      <c r="M23" s="36" t="s">
        <v>23</v>
      </c>
      <c r="N23" s="37" t="s">
        <v>26</v>
      </c>
    </row>
    <row r="24" spans="2:14" ht="27.75" customHeight="1">
      <c r="B24" s="243">
        <v>8</v>
      </c>
      <c r="C24" s="379" t="s">
        <v>30</v>
      </c>
      <c r="D24" s="380"/>
      <c r="E24" s="283">
        <v>5</v>
      </c>
      <c r="F24" s="283">
        <v>5</v>
      </c>
      <c r="G24" s="189">
        <v>0.75</v>
      </c>
      <c r="H24" s="12">
        <f t="shared" si="0"/>
        <v>0.75</v>
      </c>
      <c r="I24" s="23">
        <v>1</v>
      </c>
      <c r="J24" s="24" t="s">
        <v>22</v>
      </c>
      <c r="K24" s="25">
        <f aca="true" t="shared" si="1" ref="K24:K34">+K23</f>
        <v>100</v>
      </c>
      <c r="L24" s="26">
        <v>10</v>
      </c>
      <c r="M24" s="36" t="s">
        <v>23</v>
      </c>
      <c r="N24" s="37" t="s">
        <v>26</v>
      </c>
    </row>
    <row r="25" spans="2:14" ht="21.75" customHeight="1">
      <c r="B25" s="243">
        <v>9</v>
      </c>
      <c r="C25" s="409" t="s">
        <v>31</v>
      </c>
      <c r="D25" s="410"/>
      <c r="E25" s="215"/>
      <c r="F25" s="215"/>
      <c r="G25" s="189">
        <v>0.9</v>
      </c>
      <c r="H25" s="12">
        <f t="shared" si="0"/>
        <v>0.9</v>
      </c>
      <c r="I25" s="23">
        <v>1</v>
      </c>
      <c r="J25" s="24" t="s">
        <v>22</v>
      </c>
      <c r="K25" s="25">
        <f t="shared" si="1"/>
        <v>100</v>
      </c>
      <c r="L25" s="26">
        <v>1</v>
      </c>
      <c r="M25" s="36" t="s">
        <v>23</v>
      </c>
      <c r="N25" s="37" t="s">
        <v>26</v>
      </c>
    </row>
    <row r="26" spans="2:14" ht="27" customHeight="1">
      <c r="B26" s="243">
        <v>10</v>
      </c>
      <c r="C26" s="409" t="s">
        <v>152</v>
      </c>
      <c r="D26" s="410"/>
      <c r="E26" s="215"/>
      <c r="F26" s="215"/>
      <c r="G26" s="190">
        <v>0.75</v>
      </c>
      <c r="H26" s="12">
        <f t="shared" si="0"/>
        <v>0.75</v>
      </c>
      <c r="I26" s="137">
        <v>1</v>
      </c>
      <c r="J26" s="24" t="s">
        <v>22</v>
      </c>
      <c r="K26" s="21">
        <f t="shared" si="1"/>
        <v>100</v>
      </c>
      <c r="L26" s="138">
        <v>10</v>
      </c>
      <c r="M26" s="139" t="s">
        <v>23</v>
      </c>
      <c r="N26" s="37" t="s">
        <v>26</v>
      </c>
    </row>
    <row r="27" spans="2:14" ht="17.25" customHeight="1">
      <c r="B27" s="243"/>
      <c r="C27" s="379" t="s">
        <v>177</v>
      </c>
      <c r="D27" s="380"/>
      <c r="E27" s="226"/>
      <c r="F27" s="226"/>
      <c r="G27" s="190"/>
      <c r="H27" s="12">
        <f t="shared" si="0"/>
        <v>0</v>
      </c>
      <c r="I27" s="137"/>
      <c r="J27" s="24"/>
      <c r="K27" s="21"/>
      <c r="L27" s="138"/>
      <c r="M27" s="139"/>
      <c r="N27" s="37"/>
    </row>
    <row r="28" spans="2:14" ht="20.25" customHeight="1">
      <c r="B28" s="286" t="s">
        <v>32</v>
      </c>
      <c r="C28" s="409" t="s">
        <v>156</v>
      </c>
      <c r="D28" s="410"/>
      <c r="E28" s="215"/>
      <c r="F28" s="215"/>
      <c r="G28" s="189">
        <v>6</v>
      </c>
      <c r="H28" s="12">
        <f t="shared" si="0"/>
        <v>6</v>
      </c>
      <c r="I28" s="23">
        <v>1</v>
      </c>
      <c r="J28" s="39" t="s">
        <v>153</v>
      </c>
      <c r="K28" s="25">
        <f>+K26</f>
        <v>100</v>
      </c>
      <c r="L28" s="26">
        <v>6</v>
      </c>
      <c r="M28" s="36" t="s">
        <v>23</v>
      </c>
      <c r="N28" s="37" t="s">
        <v>26</v>
      </c>
    </row>
    <row r="29" spans="2:14" ht="20.25" customHeight="1">
      <c r="B29" s="38"/>
      <c r="C29" s="176"/>
      <c r="D29" s="177"/>
      <c r="E29" s="215"/>
      <c r="F29" s="215"/>
      <c r="G29" s="189"/>
      <c r="H29" s="193">
        <f>SUM(H17:H28)</f>
        <v>37.39285714285714</v>
      </c>
      <c r="I29" s="23"/>
      <c r="J29" s="39"/>
      <c r="K29" s="25"/>
      <c r="L29" s="26"/>
      <c r="M29" s="36"/>
      <c r="N29" s="37"/>
    </row>
    <row r="30" spans="2:14" ht="15">
      <c r="B30" s="21" t="s">
        <v>78</v>
      </c>
      <c r="C30" s="299" t="s">
        <v>147</v>
      </c>
      <c r="D30" s="298"/>
      <c r="E30" s="215"/>
      <c r="F30" s="215"/>
      <c r="G30" s="189" t="s">
        <v>78</v>
      </c>
      <c r="H30" s="12" t="str">
        <f>+G30</f>
        <v> </v>
      </c>
      <c r="I30" s="23" t="s">
        <v>78</v>
      </c>
      <c r="J30" s="39" t="s">
        <v>78</v>
      </c>
      <c r="K30" s="25" t="s">
        <v>78</v>
      </c>
      <c r="L30" s="26" t="s">
        <v>78</v>
      </c>
      <c r="M30" s="36" t="s">
        <v>78</v>
      </c>
      <c r="N30" s="37" t="s">
        <v>26</v>
      </c>
    </row>
    <row r="31" spans="2:14" ht="15">
      <c r="B31" s="243">
        <v>12</v>
      </c>
      <c r="C31" s="409" t="s">
        <v>146</v>
      </c>
      <c r="D31" s="410"/>
      <c r="E31" s="215"/>
      <c r="F31" s="215"/>
      <c r="G31" s="189">
        <v>1</v>
      </c>
      <c r="H31" s="12">
        <f>G31*I31</f>
        <v>1</v>
      </c>
      <c r="I31" s="23">
        <v>1</v>
      </c>
      <c r="J31" s="39" t="s">
        <v>34</v>
      </c>
      <c r="K31" s="25">
        <v>100</v>
      </c>
      <c r="L31" s="26">
        <v>12</v>
      </c>
      <c r="M31" s="36" t="s">
        <v>23</v>
      </c>
      <c r="N31" s="37" t="s">
        <v>26</v>
      </c>
    </row>
    <row r="32" spans="2:14" ht="15">
      <c r="B32" s="243">
        <v>13</v>
      </c>
      <c r="C32" s="409" t="s">
        <v>154</v>
      </c>
      <c r="D32" s="410"/>
      <c r="E32" s="215"/>
      <c r="F32" s="215"/>
      <c r="G32" s="189">
        <v>2</v>
      </c>
      <c r="H32" s="12">
        <f>G32*I32</f>
        <v>4</v>
      </c>
      <c r="I32" s="23">
        <v>2</v>
      </c>
      <c r="J32" s="39" t="s">
        <v>34</v>
      </c>
      <c r="K32" s="25">
        <v>100</v>
      </c>
      <c r="L32" s="26">
        <v>3</v>
      </c>
      <c r="M32" s="36" t="s">
        <v>139</v>
      </c>
      <c r="N32" s="37" t="s">
        <v>26</v>
      </c>
    </row>
    <row r="33" spans="2:14" ht="15">
      <c r="B33" s="243">
        <v>14</v>
      </c>
      <c r="C33" s="409" t="s">
        <v>36</v>
      </c>
      <c r="D33" s="410"/>
      <c r="E33" s="215"/>
      <c r="F33" s="215"/>
      <c r="G33" s="189">
        <v>0.5</v>
      </c>
      <c r="H33" s="12">
        <f>G33*I33</f>
        <v>0.5</v>
      </c>
      <c r="I33" s="23">
        <v>1</v>
      </c>
      <c r="J33" s="39" t="s">
        <v>34</v>
      </c>
      <c r="K33" s="25">
        <f t="shared" si="1"/>
        <v>100</v>
      </c>
      <c r="L33" s="26">
        <v>2</v>
      </c>
      <c r="M33" s="36" t="s">
        <v>23</v>
      </c>
      <c r="N33" s="37" t="s">
        <v>26</v>
      </c>
    </row>
    <row r="34" spans="2:14" ht="15">
      <c r="B34" s="243">
        <v>15</v>
      </c>
      <c r="C34" s="411" t="s">
        <v>155</v>
      </c>
      <c r="D34" s="410"/>
      <c r="E34" s="215"/>
      <c r="F34" s="215"/>
      <c r="G34" s="189">
        <v>0.04</v>
      </c>
      <c r="H34" s="12">
        <f>G34*I34</f>
        <v>0.04</v>
      </c>
      <c r="I34" s="23">
        <v>1</v>
      </c>
      <c r="J34" s="39" t="s">
        <v>34</v>
      </c>
      <c r="K34" s="25">
        <f t="shared" si="1"/>
        <v>100</v>
      </c>
      <c r="L34" s="26">
        <v>1</v>
      </c>
      <c r="M34" s="36" t="s">
        <v>23</v>
      </c>
      <c r="N34" s="37" t="s">
        <v>26</v>
      </c>
    </row>
    <row r="35" spans="2:14" ht="15">
      <c r="B35" s="21"/>
      <c r="C35" s="178"/>
      <c r="D35" s="177"/>
      <c r="E35" s="215"/>
      <c r="F35" s="215"/>
      <c r="G35" s="148"/>
      <c r="H35" s="193">
        <f>SUM(H31:H34)</f>
        <v>5.54</v>
      </c>
      <c r="I35" s="23"/>
      <c r="J35" s="39"/>
      <c r="K35" s="25"/>
      <c r="L35" s="26"/>
      <c r="M35" s="36"/>
      <c r="N35" s="37"/>
    </row>
    <row r="36" spans="2:14" ht="15">
      <c r="B36" s="21"/>
      <c r="C36" s="292"/>
      <c r="D36" s="293"/>
      <c r="E36" s="220"/>
      <c r="F36" s="220"/>
      <c r="G36" s="40"/>
      <c r="H36" s="40"/>
      <c r="I36" s="23"/>
      <c r="J36" s="41"/>
      <c r="K36" s="25"/>
      <c r="L36" s="26"/>
      <c r="M36" s="36"/>
      <c r="N36" s="42"/>
    </row>
    <row r="37" spans="2:14" ht="15.75" thickBot="1">
      <c r="B37" s="25"/>
      <c r="C37" s="294" t="s">
        <v>38</v>
      </c>
      <c r="D37" s="295"/>
      <c r="E37" s="222"/>
      <c r="F37" s="222"/>
      <c r="G37" s="43"/>
      <c r="H37" s="58">
        <f>H29+H35</f>
        <v>42.93285714285714</v>
      </c>
      <c r="I37" s="44"/>
      <c r="J37" s="45"/>
      <c r="K37" s="46"/>
      <c r="L37" s="47"/>
      <c r="M37" s="48"/>
      <c r="N37" s="49"/>
    </row>
    <row r="38" spans="2:14" ht="15.75" thickTop="1">
      <c r="B38" s="50"/>
      <c r="C38" s="50"/>
      <c r="D38" s="50"/>
      <c r="E38" s="50"/>
      <c r="F38" s="50"/>
      <c r="G38" s="50"/>
      <c r="H38" s="50"/>
      <c r="I38" s="50"/>
      <c r="J38" s="288" t="s">
        <v>135</v>
      </c>
      <c r="K38" s="288"/>
      <c r="L38" s="288"/>
      <c r="M38" s="288"/>
      <c r="N38" s="288"/>
    </row>
    <row r="39" spans="2:14" ht="15">
      <c r="B39" s="288" t="s">
        <v>39</v>
      </c>
      <c r="C39" s="288"/>
      <c r="D39" s="288"/>
      <c r="E39" s="288"/>
      <c r="F39" s="288"/>
      <c r="G39" s="288"/>
      <c r="H39" s="288"/>
      <c r="I39" s="51"/>
      <c r="J39" s="288" t="s">
        <v>40</v>
      </c>
      <c r="K39" s="288"/>
      <c r="L39" s="288"/>
      <c r="M39" s="288"/>
      <c r="N39" s="288"/>
    </row>
    <row r="40" spans="2:14" ht="15">
      <c r="B40" s="51"/>
      <c r="C40" s="51"/>
      <c r="D40" s="51"/>
      <c r="E40" s="51"/>
      <c r="F40" s="51"/>
      <c r="G40" s="51"/>
      <c r="H40" s="51"/>
      <c r="I40" s="51"/>
      <c r="J40" s="51"/>
      <c r="K40" s="51"/>
      <c r="L40" s="51"/>
      <c r="M40" s="51"/>
      <c r="N40" s="51"/>
    </row>
    <row r="41" spans="2:14" ht="15">
      <c r="B41" s="50"/>
      <c r="C41" s="50"/>
      <c r="D41" s="50"/>
      <c r="E41" s="50"/>
      <c r="F41" s="50"/>
      <c r="G41" s="50"/>
      <c r="H41" s="50"/>
      <c r="I41" s="50"/>
      <c r="J41" s="50"/>
      <c r="K41" s="50"/>
      <c r="L41" s="50"/>
      <c r="M41" s="50"/>
      <c r="N41" s="50"/>
    </row>
    <row r="42" spans="2:14" ht="15">
      <c r="B42" s="296" t="s">
        <v>6</v>
      </c>
      <c r="C42" s="296"/>
      <c r="D42" s="296"/>
      <c r="E42" s="296"/>
      <c r="F42" s="296"/>
      <c r="G42" s="296"/>
      <c r="H42" s="296"/>
      <c r="I42" s="51"/>
      <c r="J42" s="296" t="s">
        <v>207</v>
      </c>
      <c r="K42" s="296"/>
      <c r="L42" s="296"/>
      <c r="M42" s="296"/>
      <c r="N42" s="296"/>
    </row>
    <row r="43" spans="2:14" ht="15">
      <c r="B43" s="288" t="s">
        <v>86</v>
      </c>
      <c r="C43" s="288"/>
      <c r="D43" s="288"/>
      <c r="E43" s="288"/>
      <c r="F43" s="288"/>
      <c r="G43" s="288"/>
      <c r="H43" s="288"/>
      <c r="I43" s="50"/>
      <c r="J43" s="288" t="s">
        <v>87</v>
      </c>
      <c r="K43" s="288"/>
      <c r="L43" s="288"/>
      <c r="M43" s="288"/>
      <c r="N43" s="288"/>
    </row>
    <row r="45" ht="15">
      <c r="C45" s="160" t="s">
        <v>195</v>
      </c>
    </row>
    <row r="47" spans="3:10" ht="15">
      <c r="C47" s="289" t="s">
        <v>178</v>
      </c>
      <c r="D47" s="289"/>
      <c r="E47" s="289"/>
      <c r="F47" s="289"/>
      <c r="G47" s="289"/>
      <c r="H47" s="289"/>
      <c r="I47" s="289"/>
      <c r="J47" s="289"/>
    </row>
    <row r="48" spans="3:4" ht="15">
      <c r="C48" t="s">
        <v>78</v>
      </c>
      <c r="D48" t="s">
        <v>170</v>
      </c>
    </row>
    <row r="49" ht="15">
      <c r="D49" t="s">
        <v>171</v>
      </c>
    </row>
    <row r="50" ht="15.75" thickBot="1">
      <c r="D50" t="s">
        <v>172</v>
      </c>
    </row>
    <row r="51" spans="4:10" ht="15">
      <c r="D51" s="206" t="s">
        <v>162</v>
      </c>
      <c r="E51" s="207"/>
      <c r="F51" s="207"/>
      <c r="G51" s="412" t="s">
        <v>163</v>
      </c>
      <c r="H51" s="413"/>
      <c r="I51" s="412" t="s">
        <v>164</v>
      </c>
      <c r="J51" s="413"/>
    </row>
    <row r="52" spans="4:10" ht="15">
      <c r="D52" s="208" t="s">
        <v>165</v>
      </c>
      <c r="E52" s="208"/>
      <c r="F52" s="208"/>
      <c r="G52" s="209">
        <v>150</v>
      </c>
      <c r="H52" s="209"/>
      <c r="I52" s="209">
        <f>+G52/4</f>
        <v>37.5</v>
      </c>
      <c r="J52" s="209"/>
    </row>
    <row r="53" spans="4:10" ht="15">
      <c r="D53" s="210" t="s">
        <v>166</v>
      </c>
      <c r="E53" s="210"/>
      <c r="F53" s="210"/>
      <c r="G53" s="211">
        <f>+G52*0.8</f>
        <v>120</v>
      </c>
      <c r="H53" s="209"/>
      <c r="I53" s="209">
        <f>+G53/4</f>
        <v>30</v>
      </c>
      <c r="J53" s="209"/>
    </row>
    <row r="54" spans="4:10" ht="15">
      <c r="D54" s="208" t="s">
        <v>167</v>
      </c>
      <c r="E54" s="208"/>
      <c r="F54" s="208"/>
      <c r="G54" s="212"/>
      <c r="H54" s="211">
        <f>+G53-H55</f>
        <v>108</v>
      </c>
      <c r="I54" s="209"/>
      <c r="J54" s="211">
        <f>+I53-J55</f>
        <v>27</v>
      </c>
    </row>
    <row r="55" spans="4:10" ht="15">
      <c r="D55" s="208" t="s">
        <v>168</v>
      </c>
      <c r="E55" s="208"/>
      <c r="F55" s="208"/>
      <c r="G55" s="212"/>
      <c r="H55" s="209">
        <v>12</v>
      </c>
      <c r="I55" s="209"/>
      <c r="J55" s="209">
        <f>+H55/4</f>
        <v>3</v>
      </c>
    </row>
    <row r="56" spans="4:10" ht="15">
      <c r="D56" s="210" t="s">
        <v>169</v>
      </c>
      <c r="E56" s="210"/>
      <c r="F56" s="210"/>
      <c r="G56" s="211">
        <f>+G52*0.2</f>
        <v>30</v>
      </c>
      <c r="H56" s="209"/>
      <c r="I56" s="209">
        <f>+G56/4</f>
        <v>7.5</v>
      </c>
      <c r="J56" s="209"/>
    </row>
    <row r="57" spans="4:10" ht="15">
      <c r="D57" s="208"/>
      <c r="E57" s="208"/>
      <c r="F57" s="208"/>
      <c r="G57" s="208"/>
      <c r="H57" s="208"/>
      <c r="I57" s="208"/>
      <c r="J57" s="208"/>
    </row>
    <row r="59" ht="15">
      <c r="D59" t="s">
        <v>185</v>
      </c>
    </row>
    <row r="60" ht="15">
      <c r="D60" t="s">
        <v>186</v>
      </c>
    </row>
    <row r="61" ht="15">
      <c r="D61" t="s">
        <v>187</v>
      </c>
    </row>
  </sheetData>
  <sheetProtection/>
  <mergeCells count="60">
    <mergeCell ref="B43:H43"/>
    <mergeCell ref="J43:N43"/>
    <mergeCell ref="C47:J47"/>
    <mergeCell ref="G51:H51"/>
    <mergeCell ref="I51:J51"/>
    <mergeCell ref="C36:D36"/>
    <mergeCell ref="C37:D37"/>
    <mergeCell ref="J38:N38"/>
    <mergeCell ref="B39:H39"/>
    <mergeCell ref="J39:N39"/>
    <mergeCell ref="B42:H42"/>
    <mergeCell ref="J42:N42"/>
    <mergeCell ref="C28:D28"/>
    <mergeCell ref="C30:D30"/>
    <mergeCell ref="C31:D31"/>
    <mergeCell ref="C32:D32"/>
    <mergeCell ref="C33:D33"/>
    <mergeCell ref="C34:D34"/>
    <mergeCell ref="C22:D22"/>
    <mergeCell ref="C23:D23"/>
    <mergeCell ref="C24:D24"/>
    <mergeCell ref="C25:D25"/>
    <mergeCell ref="C26:D26"/>
    <mergeCell ref="C27:D27"/>
    <mergeCell ref="C15:D15"/>
    <mergeCell ref="C17:D17"/>
    <mergeCell ref="C18:D18"/>
    <mergeCell ref="C19:D19"/>
    <mergeCell ref="C20:D20"/>
    <mergeCell ref="C21:D21"/>
    <mergeCell ref="C16:D16"/>
    <mergeCell ref="B13:B14"/>
    <mergeCell ref="I13:N13"/>
    <mergeCell ref="I14:J14"/>
    <mergeCell ref="L14:M14"/>
    <mergeCell ref="E13:F13"/>
    <mergeCell ref="G13:H13"/>
    <mergeCell ref="D11:G11"/>
    <mergeCell ref="I11:J11"/>
    <mergeCell ref="K11:N11"/>
    <mergeCell ref="D12:G12"/>
    <mergeCell ref="I12:J12"/>
    <mergeCell ref="K12:N12"/>
    <mergeCell ref="K8:N8"/>
    <mergeCell ref="D9:G9"/>
    <mergeCell ref="I9:J9"/>
    <mergeCell ref="K9:N9"/>
    <mergeCell ref="D10:G10"/>
    <mergeCell ref="I10:J10"/>
    <mergeCell ref="K10:N10"/>
    <mergeCell ref="I15:J15"/>
    <mergeCell ref="L15:M15"/>
    <mergeCell ref="C13:D13"/>
    <mergeCell ref="A1:D4"/>
    <mergeCell ref="B5:N5"/>
    <mergeCell ref="B6:N6"/>
    <mergeCell ref="C7:G7"/>
    <mergeCell ref="I7:N7"/>
    <mergeCell ref="D8:G8"/>
    <mergeCell ref="I8:J8"/>
  </mergeCells>
  <printOptions/>
  <pageMargins left="0.7" right="0.7" top="0.75" bottom="0.75" header="0.3" footer="0.3"/>
  <pageSetup orientation="landscape" paperSize="9" scale="72" r:id="rId2"/>
  <rowBreaks count="1" manualBreakCount="1">
    <brk id="44" max="255" man="1"/>
  </rowBreaks>
  <drawing r:id="rId1"/>
</worksheet>
</file>

<file path=xl/worksheets/sheet7.xml><?xml version="1.0" encoding="utf-8"?>
<worksheet xmlns="http://schemas.openxmlformats.org/spreadsheetml/2006/main" xmlns:r="http://schemas.openxmlformats.org/officeDocument/2006/relationships">
  <sheetPr>
    <tabColor rgb="FFFF0000"/>
  </sheetPr>
  <dimension ref="A1:L60"/>
  <sheetViews>
    <sheetView tabSelected="1" zoomScalePageLayoutView="0" workbookViewId="0" topLeftCell="C4">
      <selection activeCell="D8" sqref="D8:E8"/>
    </sheetView>
  </sheetViews>
  <sheetFormatPr defaultColWidth="9.140625" defaultRowHeight="15"/>
  <cols>
    <col min="1" max="1" width="4.8515625" style="0" customWidth="1"/>
    <col min="2" max="2" width="8.421875" style="0" customWidth="1"/>
    <col min="4" max="4" width="63.28125" style="0" customWidth="1"/>
    <col min="5" max="5" width="9.00390625" style="0" customWidth="1"/>
    <col min="6" max="6" width="7.57421875" style="0" customWidth="1"/>
    <col min="7" max="7" width="9.28125" style="0" customWidth="1"/>
    <col min="9" max="9" width="12.421875" style="0" customWidth="1"/>
    <col min="10" max="10" width="7.140625" style="0" customWidth="1"/>
    <col min="11" max="11" width="8.00390625" style="0" customWidth="1"/>
    <col min="12" max="12" width="9.28125" style="0" customWidth="1"/>
  </cols>
  <sheetData>
    <row r="1" spans="1:4" ht="15">
      <c r="A1" s="330"/>
      <c r="B1" s="330"/>
      <c r="C1" s="330"/>
      <c r="D1" s="330"/>
    </row>
    <row r="2" spans="1:4" ht="15">
      <c r="A2" s="330"/>
      <c r="B2" s="330"/>
      <c r="C2" s="330"/>
      <c r="D2" s="330"/>
    </row>
    <row r="3" spans="1:4" ht="15">
      <c r="A3" s="330"/>
      <c r="B3" s="330"/>
      <c r="C3" s="330"/>
      <c r="D3" s="330"/>
    </row>
    <row r="4" spans="1:4" ht="15">
      <c r="A4" s="330"/>
      <c r="B4" s="330"/>
      <c r="C4" s="330"/>
      <c r="D4" s="330"/>
    </row>
    <row r="5" spans="2:12" ht="15.75">
      <c r="B5" s="331" t="s">
        <v>0</v>
      </c>
      <c r="C5" s="331"/>
      <c r="D5" s="331"/>
      <c r="E5" s="331"/>
      <c r="F5" s="331"/>
      <c r="G5" s="331"/>
      <c r="H5" s="331"/>
      <c r="I5" s="331"/>
      <c r="J5" s="331"/>
      <c r="K5" s="331"/>
      <c r="L5" s="331"/>
    </row>
    <row r="6" spans="2:12" ht="16.5" thickBot="1">
      <c r="B6" s="331" t="s">
        <v>1</v>
      </c>
      <c r="C6" s="331"/>
      <c r="D6" s="331"/>
      <c r="E6" s="331"/>
      <c r="F6" s="331"/>
      <c r="G6" s="331"/>
      <c r="H6" s="331"/>
      <c r="I6" s="331"/>
      <c r="J6" s="331"/>
      <c r="K6" s="331"/>
      <c r="L6" s="331"/>
    </row>
    <row r="7" spans="2:12" ht="16.5" thickBot="1" thickTop="1">
      <c r="B7" s="1" t="s">
        <v>2</v>
      </c>
      <c r="C7" s="332" t="s">
        <v>3</v>
      </c>
      <c r="D7" s="333"/>
      <c r="E7" s="334"/>
      <c r="F7" s="2" t="s">
        <v>2</v>
      </c>
      <c r="G7" s="332" t="s">
        <v>4</v>
      </c>
      <c r="H7" s="333"/>
      <c r="I7" s="333"/>
      <c r="J7" s="333"/>
      <c r="K7" s="333"/>
      <c r="L7" s="334"/>
    </row>
    <row r="8" spans="2:12" ht="15.75" thickTop="1">
      <c r="B8" s="3">
        <v>1</v>
      </c>
      <c r="C8" s="4" t="s">
        <v>5</v>
      </c>
      <c r="D8" s="335" t="s">
        <v>6</v>
      </c>
      <c r="E8" s="336"/>
      <c r="F8" s="5">
        <v>1</v>
      </c>
      <c r="G8" s="337" t="s">
        <v>5</v>
      </c>
      <c r="H8" s="338"/>
      <c r="I8" s="335" t="s">
        <v>41</v>
      </c>
      <c r="J8" s="339"/>
      <c r="K8" s="339"/>
      <c r="L8" s="336"/>
    </row>
    <row r="9" spans="2:12" ht="15">
      <c r="B9" s="3">
        <v>2</v>
      </c>
      <c r="C9" s="4" t="s">
        <v>7</v>
      </c>
      <c r="D9" s="329" t="s">
        <v>84</v>
      </c>
      <c r="E9" s="320"/>
      <c r="F9" s="6">
        <v>2</v>
      </c>
      <c r="G9" s="321" t="s">
        <v>7</v>
      </c>
      <c r="H9" s="322"/>
      <c r="I9" s="329" t="s">
        <v>85</v>
      </c>
      <c r="J9" s="323"/>
      <c r="K9" s="323"/>
      <c r="L9" s="320"/>
    </row>
    <row r="10" spans="2:12" ht="15">
      <c r="B10" s="3">
        <v>3</v>
      </c>
      <c r="C10" s="4" t="s">
        <v>8</v>
      </c>
      <c r="D10" s="319" t="s">
        <v>9</v>
      </c>
      <c r="E10" s="320"/>
      <c r="F10" s="6">
        <v>3</v>
      </c>
      <c r="G10" s="321" t="s">
        <v>8</v>
      </c>
      <c r="H10" s="322"/>
      <c r="I10" s="319" t="s">
        <v>188</v>
      </c>
      <c r="J10" s="323"/>
      <c r="K10" s="323"/>
      <c r="L10" s="320"/>
    </row>
    <row r="11" spans="2:12" ht="15">
      <c r="B11" s="3">
        <v>4</v>
      </c>
      <c r="C11" s="4" t="s">
        <v>10</v>
      </c>
      <c r="D11" s="319" t="s">
        <v>11</v>
      </c>
      <c r="E11" s="320"/>
      <c r="F11" s="6">
        <v>4</v>
      </c>
      <c r="G11" s="321" t="s">
        <v>10</v>
      </c>
      <c r="H11" s="322"/>
      <c r="I11" s="319" t="s">
        <v>12</v>
      </c>
      <c r="J11" s="323"/>
      <c r="K11" s="323"/>
      <c r="L11" s="320"/>
    </row>
    <row r="12" spans="2:12" ht="15.75" thickBot="1">
      <c r="B12" s="7">
        <v>5</v>
      </c>
      <c r="C12" s="8" t="s">
        <v>13</v>
      </c>
      <c r="D12" s="324" t="s">
        <v>14</v>
      </c>
      <c r="E12" s="325"/>
      <c r="F12" s="9">
        <v>5</v>
      </c>
      <c r="G12" s="326" t="s">
        <v>13</v>
      </c>
      <c r="H12" s="327"/>
      <c r="I12" s="324" t="s">
        <v>14</v>
      </c>
      <c r="J12" s="328"/>
      <c r="K12" s="328"/>
      <c r="L12" s="325"/>
    </row>
    <row r="13" spans="2:12" ht="16.5" thickBot="1" thickTop="1">
      <c r="B13" s="306" t="s">
        <v>2</v>
      </c>
      <c r="C13" s="308" t="s">
        <v>15</v>
      </c>
      <c r="D13" s="309"/>
      <c r="E13" s="310"/>
      <c r="F13" s="306" t="s">
        <v>16</v>
      </c>
      <c r="G13" s="314" t="s">
        <v>17</v>
      </c>
      <c r="H13" s="315"/>
      <c r="I13" s="315"/>
      <c r="J13" s="315"/>
      <c r="K13" s="315"/>
      <c r="L13" s="316"/>
    </row>
    <row r="14" spans="2:12" ht="16.5" thickBot="1" thickTop="1">
      <c r="B14" s="307"/>
      <c r="C14" s="311"/>
      <c r="D14" s="312"/>
      <c r="E14" s="313"/>
      <c r="F14" s="307"/>
      <c r="G14" s="317" t="s">
        <v>18</v>
      </c>
      <c r="H14" s="318"/>
      <c r="I14" s="10" t="s">
        <v>19</v>
      </c>
      <c r="J14" s="317" t="s">
        <v>20</v>
      </c>
      <c r="K14" s="318"/>
      <c r="L14" s="10" t="s">
        <v>21</v>
      </c>
    </row>
    <row r="15" spans="2:12" ht="15.75" thickTop="1">
      <c r="B15" s="11" t="s">
        <v>78</v>
      </c>
      <c r="C15" s="302" t="s">
        <v>145</v>
      </c>
      <c r="D15" s="303"/>
      <c r="E15" s="12" t="s">
        <v>78</v>
      </c>
      <c r="F15" s="12" t="str">
        <f>+E15</f>
        <v> </v>
      </c>
      <c r="G15" s="13" t="s">
        <v>78</v>
      </c>
      <c r="H15" s="14" t="s">
        <v>78</v>
      </c>
      <c r="I15" s="15" t="s">
        <v>78</v>
      </c>
      <c r="J15" s="16" t="s">
        <v>78</v>
      </c>
      <c r="K15" s="14" t="s">
        <v>78</v>
      </c>
      <c r="L15" s="28" t="s">
        <v>78</v>
      </c>
    </row>
    <row r="16" spans="2:12" ht="15">
      <c r="B16" s="11">
        <v>1</v>
      </c>
      <c r="C16" s="302" t="s">
        <v>150</v>
      </c>
      <c r="D16" s="303"/>
      <c r="E16" s="187">
        <v>0.9</v>
      </c>
      <c r="F16" s="12">
        <f>+E16*G16</f>
        <v>0.9</v>
      </c>
      <c r="G16" s="123">
        <v>1</v>
      </c>
      <c r="H16" s="18" t="s">
        <v>22</v>
      </c>
      <c r="I16" s="124">
        <v>100</v>
      </c>
      <c r="J16" s="125">
        <v>1</v>
      </c>
      <c r="K16" s="18" t="s">
        <v>23</v>
      </c>
      <c r="L16" s="28" t="s">
        <v>26</v>
      </c>
    </row>
    <row r="17" spans="2:12" ht="15">
      <c r="B17" s="11">
        <v>2</v>
      </c>
      <c r="C17" s="302" t="s">
        <v>24</v>
      </c>
      <c r="D17" s="303"/>
      <c r="E17" s="187">
        <v>6</v>
      </c>
      <c r="F17" s="12">
        <f aca="true" t="shared" si="0" ref="F17:F27">+E17*G17</f>
        <v>6</v>
      </c>
      <c r="G17" s="17">
        <v>1</v>
      </c>
      <c r="H17" s="18" t="s">
        <v>22</v>
      </c>
      <c r="I17" s="19">
        <v>100</v>
      </c>
      <c r="J17" s="17">
        <v>10</v>
      </c>
      <c r="K17" s="20" t="s">
        <v>23</v>
      </c>
      <c r="L17" s="28" t="s">
        <v>26</v>
      </c>
    </row>
    <row r="18" spans="2:12" ht="15">
      <c r="B18" s="21">
        <v>3</v>
      </c>
      <c r="C18" s="304" t="s">
        <v>25</v>
      </c>
      <c r="D18" s="305"/>
      <c r="E18" s="188">
        <v>9</v>
      </c>
      <c r="F18" s="12">
        <f t="shared" si="0"/>
        <v>9</v>
      </c>
      <c r="G18" s="23">
        <v>1</v>
      </c>
      <c r="H18" s="24" t="s">
        <v>22</v>
      </c>
      <c r="I18" s="25">
        <v>100</v>
      </c>
      <c r="J18" s="26">
        <v>10</v>
      </c>
      <c r="K18" s="27" t="s">
        <v>23</v>
      </c>
      <c r="L18" s="28" t="s">
        <v>26</v>
      </c>
    </row>
    <row r="19" spans="2:12" ht="15">
      <c r="B19" s="21">
        <v>4</v>
      </c>
      <c r="C19" s="304" t="s">
        <v>47</v>
      </c>
      <c r="D19" s="305"/>
      <c r="E19" s="189">
        <v>6</v>
      </c>
      <c r="F19" s="12">
        <f t="shared" si="0"/>
        <v>6</v>
      </c>
      <c r="G19" s="30">
        <v>1</v>
      </c>
      <c r="H19" s="31" t="s">
        <v>22</v>
      </c>
      <c r="I19" s="32">
        <v>100</v>
      </c>
      <c r="J19" s="33">
        <v>2</v>
      </c>
      <c r="K19" s="34" t="s">
        <v>23</v>
      </c>
      <c r="L19" s="35" t="s">
        <v>26</v>
      </c>
    </row>
    <row r="20" spans="2:12" ht="15.75" customHeight="1">
      <c r="B20" s="21">
        <v>5</v>
      </c>
      <c r="C20" s="297" t="s">
        <v>27</v>
      </c>
      <c r="D20" s="298"/>
      <c r="E20" s="189">
        <v>4.5</v>
      </c>
      <c r="F20" s="12">
        <f t="shared" si="0"/>
        <v>4.5</v>
      </c>
      <c r="G20" s="23">
        <v>1</v>
      </c>
      <c r="H20" s="24" t="s">
        <v>22</v>
      </c>
      <c r="I20" s="25">
        <v>100</v>
      </c>
      <c r="J20" s="26">
        <v>1</v>
      </c>
      <c r="K20" s="36" t="s">
        <v>23</v>
      </c>
      <c r="L20" s="37" t="s">
        <v>26</v>
      </c>
    </row>
    <row r="21" spans="2:12" ht="30" customHeight="1">
      <c r="B21" s="21">
        <v>6</v>
      </c>
      <c r="C21" s="297" t="s">
        <v>151</v>
      </c>
      <c r="D21" s="298"/>
      <c r="E21" s="190">
        <v>0.45</v>
      </c>
      <c r="F21" s="12">
        <f t="shared" si="0"/>
        <v>0.45</v>
      </c>
      <c r="G21" s="137">
        <v>1</v>
      </c>
      <c r="H21" s="24" t="s">
        <v>22</v>
      </c>
      <c r="I21" s="21">
        <v>100</v>
      </c>
      <c r="J21" s="138">
        <v>1</v>
      </c>
      <c r="K21" s="139" t="s">
        <v>23</v>
      </c>
      <c r="L21" s="37" t="s">
        <v>26</v>
      </c>
    </row>
    <row r="22" spans="2:12" ht="15">
      <c r="B22" s="21">
        <v>7</v>
      </c>
      <c r="C22" s="297" t="s">
        <v>29</v>
      </c>
      <c r="D22" s="298"/>
      <c r="E22" s="189">
        <v>9</v>
      </c>
      <c r="F22" s="12">
        <f t="shared" si="0"/>
        <v>9</v>
      </c>
      <c r="G22" s="23">
        <v>1</v>
      </c>
      <c r="H22" s="24" t="s">
        <v>22</v>
      </c>
      <c r="I22" s="25">
        <v>100</v>
      </c>
      <c r="J22" s="26">
        <v>10</v>
      </c>
      <c r="K22" s="36" t="s">
        <v>23</v>
      </c>
      <c r="L22" s="37" t="s">
        <v>26</v>
      </c>
    </row>
    <row r="23" spans="2:12" ht="27.75" customHeight="1">
      <c r="B23" s="21">
        <v>8</v>
      </c>
      <c r="C23" s="297" t="s">
        <v>30</v>
      </c>
      <c r="D23" s="298"/>
      <c r="E23" s="189">
        <v>0.75</v>
      </c>
      <c r="F23" s="12">
        <f t="shared" si="0"/>
        <v>0.75</v>
      </c>
      <c r="G23" s="23">
        <v>1</v>
      </c>
      <c r="H23" s="24" t="s">
        <v>22</v>
      </c>
      <c r="I23" s="25">
        <f aca="true" t="shared" si="1" ref="I23:I33">+I22</f>
        <v>100</v>
      </c>
      <c r="J23" s="26">
        <v>10</v>
      </c>
      <c r="K23" s="36" t="s">
        <v>23</v>
      </c>
      <c r="L23" s="37" t="s">
        <v>26</v>
      </c>
    </row>
    <row r="24" spans="2:12" ht="15">
      <c r="B24" s="21">
        <v>9</v>
      </c>
      <c r="C24" s="297" t="s">
        <v>31</v>
      </c>
      <c r="D24" s="298"/>
      <c r="E24" s="189">
        <v>0.9</v>
      </c>
      <c r="F24" s="12">
        <f t="shared" si="0"/>
        <v>0.9</v>
      </c>
      <c r="G24" s="23">
        <v>1</v>
      </c>
      <c r="H24" s="24" t="s">
        <v>22</v>
      </c>
      <c r="I24" s="25">
        <f t="shared" si="1"/>
        <v>100</v>
      </c>
      <c r="J24" s="26">
        <v>1</v>
      </c>
      <c r="K24" s="36" t="s">
        <v>23</v>
      </c>
      <c r="L24" s="37" t="s">
        <v>26</v>
      </c>
    </row>
    <row r="25" spans="2:12" ht="37.5" customHeight="1">
      <c r="B25" s="21">
        <v>10</v>
      </c>
      <c r="C25" s="297" t="s">
        <v>152</v>
      </c>
      <c r="D25" s="298"/>
      <c r="E25" s="190">
        <v>0.75</v>
      </c>
      <c r="F25" s="12">
        <f t="shared" si="0"/>
        <v>0.75</v>
      </c>
      <c r="G25" s="137">
        <v>1</v>
      </c>
      <c r="H25" s="24" t="s">
        <v>22</v>
      </c>
      <c r="I25" s="21">
        <f t="shared" si="1"/>
        <v>100</v>
      </c>
      <c r="J25" s="138">
        <v>10</v>
      </c>
      <c r="K25" s="139" t="s">
        <v>23</v>
      </c>
      <c r="L25" s="37" t="s">
        <v>26</v>
      </c>
    </row>
    <row r="26" spans="2:12" ht="22.5" customHeight="1">
      <c r="B26" s="21"/>
      <c r="C26" s="299" t="s">
        <v>177</v>
      </c>
      <c r="D26" s="301"/>
      <c r="E26" s="190"/>
      <c r="F26" s="12">
        <f t="shared" si="0"/>
        <v>0</v>
      </c>
      <c r="G26" s="137"/>
      <c r="H26" s="24"/>
      <c r="I26" s="21"/>
      <c r="J26" s="138"/>
      <c r="K26" s="139"/>
      <c r="L26" s="37"/>
    </row>
    <row r="27" spans="2:12" ht="20.25" customHeight="1">
      <c r="B27" s="38" t="s">
        <v>32</v>
      </c>
      <c r="C27" s="297" t="s">
        <v>156</v>
      </c>
      <c r="D27" s="298"/>
      <c r="E27" s="189">
        <v>6</v>
      </c>
      <c r="F27" s="12">
        <f t="shared" si="0"/>
        <v>6</v>
      </c>
      <c r="G27" s="23">
        <v>1</v>
      </c>
      <c r="H27" s="39" t="s">
        <v>153</v>
      </c>
      <c r="I27" s="25">
        <f>+I25</f>
        <v>100</v>
      </c>
      <c r="J27" s="26">
        <v>6</v>
      </c>
      <c r="K27" s="36" t="s">
        <v>23</v>
      </c>
      <c r="L27" s="37" t="s">
        <v>26</v>
      </c>
    </row>
    <row r="28" spans="2:12" ht="20.25" customHeight="1">
      <c r="B28" s="38"/>
      <c r="C28" s="176"/>
      <c r="D28" s="177"/>
      <c r="E28" s="189"/>
      <c r="F28" s="12">
        <f>SUM(F16:F27)</f>
        <v>44.24999999999999</v>
      </c>
      <c r="G28" s="23"/>
      <c r="H28" s="39"/>
      <c r="I28" s="25"/>
      <c r="J28" s="26"/>
      <c r="K28" s="36"/>
      <c r="L28" s="37"/>
    </row>
    <row r="29" spans="2:12" ht="15">
      <c r="B29" s="21" t="s">
        <v>78</v>
      </c>
      <c r="C29" s="299" t="s">
        <v>147</v>
      </c>
      <c r="D29" s="298"/>
      <c r="E29" s="189" t="s">
        <v>78</v>
      </c>
      <c r="F29" s="12" t="str">
        <f>+E29</f>
        <v> </v>
      </c>
      <c r="G29" s="23" t="s">
        <v>78</v>
      </c>
      <c r="H29" s="39" t="s">
        <v>78</v>
      </c>
      <c r="I29" s="25" t="s">
        <v>78</v>
      </c>
      <c r="J29" s="26" t="s">
        <v>78</v>
      </c>
      <c r="K29" s="36" t="s">
        <v>78</v>
      </c>
      <c r="L29" s="37" t="s">
        <v>26</v>
      </c>
    </row>
    <row r="30" spans="2:12" ht="15">
      <c r="B30" s="21">
        <v>12</v>
      </c>
      <c r="C30" s="297" t="s">
        <v>146</v>
      </c>
      <c r="D30" s="298"/>
      <c r="E30" s="189">
        <v>1</v>
      </c>
      <c r="F30" s="12">
        <f>E30*G30</f>
        <v>1</v>
      </c>
      <c r="G30" s="23">
        <v>1</v>
      </c>
      <c r="H30" s="39" t="s">
        <v>34</v>
      </c>
      <c r="I30" s="25">
        <v>100</v>
      </c>
      <c r="J30" s="26">
        <v>12</v>
      </c>
      <c r="K30" s="36" t="s">
        <v>23</v>
      </c>
      <c r="L30" s="37" t="s">
        <v>26</v>
      </c>
    </row>
    <row r="31" spans="2:12" ht="15">
      <c r="B31" s="21">
        <v>13</v>
      </c>
      <c r="C31" s="297" t="s">
        <v>154</v>
      </c>
      <c r="D31" s="298"/>
      <c r="E31" s="189">
        <v>2</v>
      </c>
      <c r="F31" s="12">
        <f>E31*G31</f>
        <v>4</v>
      </c>
      <c r="G31" s="23">
        <v>2</v>
      </c>
      <c r="H31" s="39" t="s">
        <v>34</v>
      </c>
      <c r="I31" s="25">
        <v>100</v>
      </c>
      <c r="J31" s="26">
        <v>3</v>
      </c>
      <c r="K31" s="36" t="s">
        <v>139</v>
      </c>
      <c r="L31" s="37" t="s">
        <v>26</v>
      </c>
    </row>
    <row r="32" spans="2:12" ht="15">
      <c r="B32" s="21">
        <v>14</v>
      </c>
      <c r="C32" s="297" t="s">
        <v>36</v>
      </c>
      <c r="D32" s="298"/>
      <c r="E32" s="189">
        <v>0.5</v>
      </c>
      <c r="F32" s="12">
        <f>E32*G32</f>
        <v>0.5</v>
      </c>
      <c r="G32" s="23">
        <v>1</v>
      </c>
      <c r="H32" s="39" t="s">
        <v>34</v>
      </c>
      <c r="I32" s="25">
        <f t="shared" si="1"/>
        <v>100</v>
      </c>
      <c r="J32" s="26">
        <v>2</v>
      </c>
      <c r="K32" s="36" t="s">
        <v>23</v>
      </c>
      <c r="L32" s="37" t="s">
        <v>26</v>
      </c>
    </row>
    <row r="33" spans="2:12" ht="15">
      <c r="B33" s="21">
        <v>15</v>
      </c>
      <c r="C33" s="300" t="s">
        <v>155</v>
      </c>
      <c r="D33" s="298"/>
      <c r="E33" s="189">
        <v>0.04</v>
      </c>
      <c r="F33" s="12">
        <f>E33*G33</f>
        <v>0.04</v>
      </c>
      <c r="G33" s="23">
        <v>1</v>
      </c>
      <c r="H33" s="39" t="s">
        <v>34</v>
      </c>
      <c r="I33" s="25">
        <f t="shared" si="1"/>
        <v>100</v>
      </c>
      <c r="J33" s="26">
        <v>1</v>
      </c>
      <c r="K33" s="36" t="s">
        <v>23</v>
      </c>
      <c r="L33" s="37" t="s">
        <v>26</v>
      </c>
    </row>
    <row r="34" spans="2:12" ht="15">
      <c r="B34" s="21"/>
      <c r="C34" s="178"/>
      <c r="D34" s="177"/>
      <c r="E34" s="148"/>
      <c r="F34" s="12">
        <f>SUM(F30:F33)</f>
        <v>5.54</v>
      </c>
      <c r="G34" s="23"/>
      <c r="H34" s="39"/>
      <c r="I34" s="25"/>
      <c r="J34" s="26"/>
      <c r="K34" s="36"/>
      <c r="L34" s="37"/>
    </row>
    <row r="35" spans="2:12" ht="15">
      <c r="B35" s="21"/>
      <c r="C35" s="292"/>
      <c r="D35" s="293"/>
      <c r="E35" s="40"/>
      <c r="F35" s="40"/>
      <c r="G35" s="23"/>
      <c r="H35" s="41"/>
      <c r="I35" s="25"/>
      <c r="J35" s="26"/>
      <c r="K35" s="36"/>
      <c r="L35" s="42"/>
    </row>
    <row r="36" spans="2:12" ht="15.75" thickBot="1">
      <c r="B36" s="25"/>
      <c r="C36" s="294" t="s">
        <v>38</v>
      </c>
      <c r="D36" s="295"/>
      <c r="E36" s="43"/>
      <c r="F36" s="58">
        <f>F28+F34</f>
        <v>49.78999999999999</v>
      </c>
      <c r="G36" s="44"/>
      <c r="H36" s="45"/>
      <c r="I36" s="46"/>
      <c r="J36" s="47"/>
      <c r="K36" s="48"/>
      <c r="L36" s="49"/>
    </row>
    <row r="37" spans="2:12" ht="15.75" thickTop="1">
      <c r="B37" s="50"/>
      <c r="C37" s="50"/>
      <c r="D37" s="50"/>
      <c r="E37" s="50"/>
      <c r="F37" s="50"/>
      <c r="G37" s="50"/>
      <c r="H37" s="288" t="s">
        <v>135</v>
      </c>
      <c r="I37" s="288"/>
      <c r="J37" s="288"/>
      <c r="K37" s="288"/>
      <c r="L37" s="288"/>
    </row>
    <row r="38" spans="2:12" ht="15">
      <c r="B38" s="288" t="s">
        <v>39</v>
      </c>
      <c r="C38" s="288"/>
      <c r="D38" s="288"/>
      <c r="E38" s="288"/>
      <c r="F38" s="288"/>
      <c r="G38" s="51"/>
      <c r="H38" s="288" t="s">
        <v>40</v>
      </c>
      <c r="I38" s="288"/>
      <c r="J38" s="288"/>
      <c r="K38" s="288"/>
      <c r="L38" s="288"/>
    </row>
    <row r="39" spans="2:12" ht="15">
      <c r="B39" s="51"/>
      <c r="C39" s="51"/>
      <c r="D39" s="51"/>
      <c r="E39" s="51"/>
      <c r="F39" s="51"/>
      <c r="G39" s="51"/>
      <c r="H39" s="51"/>
      <c r="I39" s="51"/>
      <c r="J39" s="51"/>
      <c r="K39" s="51"/>
      <c r="L39" s="51"/>
    </row>
    <row r="40" spans="2:12" ht="15">
      <c r="B40" s="50"/>
      <c r="C40" s="50"/>
      <c r="D40" s="50"/>
      <c r="E40" s="50"/>
      <c r="F40" s="50"/>
      <c r="G40" s="50"/>
      <c r="H40" s="50"/>
      <c r="I40" s="50"/>
      <c r="J40" s="50"/>
      <c r="K40" s="50"/>
      <c r="L40" s="50"/>
    </row>
    <row r="41" spans="2:12" ht="15">
      <c r="B41" s="296" t="s">
        <v>6</v>
      </c>
      <c r="C41" s="296"/>
      <c r="D41" s="296"/>
      <c r="E41" s="296"/>
      <c r="F41" s="296"/>
      <c r="G41" s="51"/>
      <c r="H41" s="296" t="s">
        <v>41</v>
      </c>
      <c r="I41" s="296"/>
      <c r="J41" s="296"/>
      <c r="K41" s="296"/>
      <c r="L41" s="296"/>
    </row>
    <row r="42" spans="2:12" ht="15">
      <c r="B42" s="288" t="s">
        <v>86</v>
      </c>
      <c r="C42" s="288"/>
      <c r="D42" s="288"/>
      <c r="E42" s="288"/>
      <c r="F42" s="288"/>
      <c r="G42" s="50"/>
      <c r="H42" s="288" t="s">
        <v>87</v>
      </c>
      <c r="I42" s="288"/>
      <c r="J42" s="288"/>
      <c r="K42" s="288"/>
      <c r="L42" s="288"/>
    </row>
    <row r="44" ht="15">
      <c r="C44" s="160" t="s">
        <v>179</v>
      </c>
    </row>
    <row r="46" spans="3:8" ht="15">
      <c r="C46" s="289" t="s">
        <v>178</v>
      </c>
      <c r="D46" s="289"/>
      <c r="E46" s="289"/>
      <c r="F46" s="289"/>
      <c r="G46" s="289"/>
      <c r="H46" s="289"/>
    </row>
    <row r="47" spans="3:4" ht="15">
      <c r="C47" t="s">
        <v>78</v>
      </c>
      <c r="D47" t="s">
        <v>170</v>
      </c>
    </row>
    <row r="48" ht="15">
      <c r="D48" t="s">
        <v>171</v>
      </c>
    </row>
    <row r="49" ht="15.75" thickBot="1">
      <c r="D49" t="s">
        <v>172</v>
      </c>
    </row>
    <row r="50" spans="4:8" ht="15.75" thickBot="1">
      <c r="D50" s="149" t="s">
        <v>162</v>
      </c>
      <c r="E50" s="290" t="s">
        <v>163</v>
      </c>
      <c r="F50" s="291"/>
      <c r="G50" s="290" t="s">
        <v>164</v>
      </c>
      <c r="H50" s="291"/>
    </row>
    <row r="51" spans="4:8" ht="15">
      <c r="D51" s="150" t="s">
        <v>165</v>
      </c>
      <c r="E51" s="168">
        <v>150</v>
      </c>
      <c r="F51" s="147"/>
      <c r="G51" s="168">
        <f>+E51/4</f>
        <v>37.5</v>
      </c>
      <c r="H51" s="147"/>
    </row>
    <row r="52" spans="4:8" ht="15">
      <c r="D52" s="191" t="s">
        <v>166</v>
      </c>
      <c r="E52" s="169">
        <f>+E51*0.8</f>
        <v>120</v>
      </c>
      <c r="F52" s="147"/>
      <c r="G52" s="168">
        <f>+E52/4</f>
        <v>30</v>
      </c>
      <c r="H52" s="147"/>
    </row>
    <row r="53" spans="4:8" ht="15">
      <c r="D53" s="150" t="s">
        <v>167</v>
      </c>
      <c r="E53" s="170"/>
      <c r="F53" s="171">
        <f>+E52-F54</f>
        <v>108</v>
      </c>
      <c r="G53" s="168"/>
      <c r="H53" s="171">
        <f>+G52-H54</f>
        <v>27</v>
      </c>
    </row>
    <row r="54" spans="4:8" ht="15">
      <c r="D54" s="150" t="s">
        <v>168</v>
      </c>
      <c r="E54" s="170"/>
      <c r="F54" s="147">
        <v>12</v>
      </c>
      <c r="G54" s="168"/>
      <c r="H54" s="147">
        <f>+F54/4</f>
        <v>3</v>
      </c>
    </row>
    <row r="55" spans="4:8" ht="15">
      <c r="D55" s="191" t="s">
        <v>169</v>
      </c>
      <c r="E55" s="169">
        <f>+E51*0.2</f>
        <v>30</v>
      </c>
      <c r="F55" s="147"/>
      <c r="G55" s="168">
        <f>+E55/4</f>
        <v>7.5</v>
      </c>
      <c r="H55" s="147"/>
    </row>
    <row r="56" spans="4:8" ht="15.75" thickBot="1">
      <c r="D56" s="151"/>
      <c r="E56" s="152"/>
      <c r="F56" s="153"/>
      <c r="G56" s="152"/>
      <c r="H56" s="153"/>
    </row>
    <row r="58" ht="15">
      <c r="D58" t="s">
        <v>185</v>
      </c>
    </row>
    <row r="59" ht="15">
      <c r="D59" t="s">
        <v>186</v>
      </c>
    </row>
    <row r="60" ht="15">
      <c r="D60" t="s">
        <v>187</v>
      </c>
    </row>
  </sheetData>
  <sheetProtection/>
  <mergeCells count="56">
    <mergeCell ref="E50:F50"/>
    <mergeCell ref="G50:H50"/>
    <mergeCell ref="C46:H46"/>
    <mergeCell ref="C26:D26"/>
    <mergeCell ref="B38:F38"/>
    <mergeCell ref="H38:L38"/>
    <mergeCell ref="B41:F41"/>
    <mergeCell ref="H41:L41"/>
    <mergeCell ref="B42:F42"/>
    <mergeCell ref="H42:L42"/>
    <mergeCell ref="H37:L37"/>
    <mergeCell ref="C29:D29"/>
    <mergeCell ref="C31:D31"/>
    <mergeCell ref="C32:D32"/>
    <mergeCell ref="C33:D33"/>
    <mergeCell ref="C35:D35"/>
    <mergeCell ref="C36:D36"/>
    <mergeCell ref="C30:D30"/>
    <mergeCell ref="C23:D23"/>
    <mergeCell ref="C24:D24"/>
    <mergeCell ref="C25:D25"/>
    <mergeCell ref="C27:D27"/>
    <mergeCell ref="B13:B14"/>
    <mergeCell ref="C13:E14"/>
    <mergeCell ref="C18:D18"/>
    <mergeCell ref="C19:D19"/>
    <mergeCell ref="C20:D20"/>
    <mergeCell ref="C15:D15"/>
    <mergeCell ref="G13:L13"/>
    <mergeCell ref="G14:H14"/>
    <mergeCell ref="J14:K14"/>
    <mergeCell ref="F13:F14"/>
    <mergeCell ref="C21:D21"/>
    <mergeCell ref="C22:D22"/>
    <mergeCell ref="C17:D17"/>
    <mergeCell ref="C16:D16"/>
    <mergeCell ref="D11:E11"/>
    <mergeCell ref="G11:H11"/>
    <mergeCell ref="I11:L11"/>
    <mergeCell ref="D12:E12"/>
    <mergeCell ref="G12:H12"/>
    <mergeCell ref="I12:L12"/>
    <mergeCell ref="D9:E9"/>
    <mergeCell ref="G9:H9"/>
    <mergeCell ref="I9:L9"/>
    <mergeCell ref="D10:E10"/>
    <mergeCell ref="G10:H10"/>
    <mergeCell ref="I10:L10"/>
    <mergeCell ref="A1:D4"/>
    <mergeCell ref="B5:L5"/>
    <mergeCell ref="B6:L6"/>
    <mergeCell ref="C7:E7"/>
    <mergeCell ref="G7:L7"/>
    <mergeCell ref="D8:E8"/>
    <mergeCell ref="G8:H8"/>
    <mergeCell ref="I8:L8"/>
  </mergeCells>
  <printOptions/>
  <pageMargins left="0.7" right="0.7" top="0.75" bottom="0.75" header="0.3" footer="0.3"/>
  <pageSetup orientation="landscape" paperSize="9" scale="72" r:id="rId2"/>
  <rowBreaks count="1" manualBreakCount="1">
    <brk id="43" max="255" man="1"/>
  </rowBreaks>
  <drawing r:id="rId1"/>
</worksheet>
</file>

<file path=xl/worksheets/sheet8.xml><?xml version="1.0" encoding="utf-8"?>
<worksheet xmlns="http://schemas.openxmlformats.org/spreadsheetml/2006/main" xmlns:r="http://schemas.openxmlformats.org/officeDocument/2006/relationships">
  <sheetPr>
    <tabColor rgb="FF00B050"/>
  </sheetPr>
  <dimension ref="A1:L53"/>
  <sheetViews>
    <sheetView zoomScalePageLayoutView="0" workbookViewId="0" topLeftCell="A1">
      <selection activeCell="A16" sqref="A16"/>
    </sheetView>
  </sheetViews>
  <sheetFormatPr defaultColWidth="9.140625" defaultRowHeight="15"/>
  <cols>
    <col min="1" max="1" width="3.00390625" style="0" customWidth="1"/>
    <col min="2" max="2" width="7.8515625" style="0" customWidth="1"/>
    <col min="3" max="3" width="17.28125" style="0" customWidth="1"/>
    <col min="4" max="4" width="53.57421875" style="0" customWidth="1"/>
    <col min="5" max="5" width="8.8515625" style="0" customWidth="1"/>
    <col min="6" max="6" width="8.140625" style="0" customWidth="1"/>
    <col min="7" max="7" width="8.8515625" style="0" customWidth="1"/>
    <col min="8" max="8" width="10.00390625" style="0" customWidth="1"/>
    <col min="9" max="9" width="12.57421875" style="0" customWidth="1"/>
    <col min="10" max="10" width="5.7109375" style="0" customWidth="1"/>
    <col min="11" max="11" width="7.8515625" style="0" customWidth="1"/>
    <col min="12" max="12" width="9.421875" style="0" customWidth="1"/>
  </cols>
  <sheetData>
    <row r="1" spans="1:3" ht="15">
      <c r="A1" s="330"/>
      <c r="B1" s="330"/>
      <c r="C1" s="330"/>
    </row>
    <row r="2" spans="1:3" ht="15">
      <c r="A2" s="330"/>
      <c r="B2" s="330"/>
      <c r="C2" s="330"/>
    </row>
    <row r="3" spans="1:3" ht="15">
      <c r="A3" s="330"/>
      <c r="B3" s="330"/>
      <c r="C3" s="330"/>
    </row>
    <row r="4" spans="1:3" ht="15">
      <c r="A4" s="330"/>
      <c r="B4" s="330"/>
      <c r="C4" s="330"/>
    </row>
    <row r="5" spans="2:12" ht="15.75">
      <c r="B5" s="331" t="s">
        <v>0</v>
      </c>
      <c r="C5" s="331"/>
      <c r="D5" s="331"/>
      <c r="E5" s="331"/>
      <c r="F5" s="331"/>
      <c r="G5" s="331"/>
      <c r="H5" s="331"/>
      <c r="I5" s="331"/>
      <c r="J5" s="331"/>
      <c r="K5" s="331"/>
      <c r="L5" s="331"/>
    </row>
    <row r="6" spans="2:12" ht="16.5" thickBot="1">
      <c r="B6" s="331" t="s">
        <v>1</v>
      </c>
      <c r="C6" s="331"/>
      <c r="D6" s="331"/>
      <c r="E6" s="331"/>
      <c r="F6" s="331"/>
      <c r="G6" s="331"/>
      <c r="H6" s="331"/>
      <c r="I6" s="331"/>
      <c r="J6" s="331"/>
      <c r="K6" s="331"/>
      <c r="L6" s="331"/>
    </row>
    <row r="7" spans="2:12" ht="16.5" thickBot="1" thickTop="1">
      <c r="B7" s="1" t="s">
        <v>2</v>
      </c>
      <c r="C7" s="332" t="s">
        <v>3</v>
      </c>
      <c r="D7" s="333"/>
      <c r="E7" s="334"/>
      <c r="F7" s="2" t="s">
        <v>2</v>
      </c>
      <c r="G7" s="332" t="s">
        <v>4</v>
      </c>
      <c r="H7" s="333"/>
      <c r="I7" s="333"/>
      <c r="J7" s="333"/>
      <c r="K7" s="333"/>
      <c r="L7" s="334"/>
    </row>
    <row r="8" spans="2:12" ht="15.75" thickTop="1">
      <c r="B8" s="3">
        <v>1</v>
      </c>
      <c r="C8" s="4" t="s">
        <v>5</v>
      </c>
      <c r="D8" s="335" t="s">
        <v>55</v>
      </c>
      <c r="E8" s="336"/>
      <c r="F8" s="5">
        <v>1</v>
      </c>
      <c r="G8" s="337" t="s">
        <v>5</v>
      </c>
      <c r="H8" s="338"/>
      <c r="I8" s="335" t="s">
        <v>54</v>
      </c>
      <c r="J8" s="339"/>
      <c r="K8" s="339"/>
      <c r="L8" s="336"/>
    </row>
    <row r="9" spans="2:12" ht="15">
      <c r="B9" s="3">
        <v>2</v>
      </c>
      <c r="C9" s="4" t="s">
        <v>7</v>
      </c>
      <c r="D9" s="329" t="s">
        <v>80</v>
      </c>
      <c r="E9" s="320"/>
      <c r="F9" s="6">
        <v>2</v>
      </c>
      <c r="G9" s="321" t="s">
        <v>7</v>
      </c>
      <c r="H9" s="322"/>
      <c r="I9" s="329" t="s">
        <v>81</v>
      </c>
      <c r="J9" s="323"/>
      <c r="K9" s="323"/>
      <c r="L9" s="320"/>
    </row>
    <row r="10" spans="2:12" ht="15">
      <c r="B10" s="3">
        <v>3</v>
      </c>
      <c r="C10" s="4" t="s">
        <v>8</v>
      </c>
      <c r="D10" s="319" t="s">
        <v>9</v>
      </c>
      <c r="E10" s="320"/>
      <c r="F10" s="6">
        <v>3</v>
      </c>
      <c r="G10" s="321" t="s">
        <v>8</v>
      </c>
      <c r="H10" s="322"/>
      <c r="I10" s="319" t="s">
        <v>42</v>
      </c>
      <c r="J10" s="323"/>
      <c r="K10" s="323"/>
      <c r="L10" s="320"/>
    </row>
    <row r="11" spans="2:12" ht="15">
      <c r="B11" s="3">
        <v>4</v>
      </c>
      <c r="C11" s="4" t="s">
        <v>10</v>
      </c>
      <c r="D11" s="319" t="s">
        <v>11</v>
      </c>
      <c r="E11" s="320"/>
      <c r="F11" s="6">
        <v>4</v>
      </c>
      <c r="G11" s="321" t="s">
        <v>10</v>
      </c>
      <c r="H11" s="322"/>
      <c r="I11" s="319" t="s">
        <v>43</v>
      </c>
      <c r="J11" s="323"/>
      <c r="K11" s="323"/>
      <c r="L11" s="320"/>
    </row>
    <row r="12" spans="2:12" ht="15.75" thickBot="1">
      <c r="B12" s="7">
        <v>5</v>
      </c>
      <c r="C12" s="8" t="s">
        <v>13</v>
      </c>
      <c r="D12" s="324" t="s">
        <v>44</v>
      </c>
      <c r="E12" s="325"/>
      <c r="F12" s="9">
        <v>5</v>
      </c>
      <c r="G12" s="326" t="s">
        <v>13</v>
      </c>
      <c r="H12" s="327"/>
      <c r="I12" s="324" t="s">
        <v>44</v>
      </c>
      <c r="J12" s="328"/>
      <c r="K12" s="328"/>
      <c r="L12" s="325"/>
    </row>
    <row r="13" spans="2:12" ht="16.5" thickBot="1" thickTop="1">
      <c r="B13" s="306" t="s">
        <v>2</v>
      </c>
      <c r="C13" s="308" t="s">
        <v>15</v>
      </c>
      <c r="D13" s="309"/>
      <c r="E13" s="310"/>
      <c r="F13" s="306" t="s">
        <v>16</v>
      </c>
      <c r="G13" s="314" t="s">
        <v>17</v>
      </c>
      <c r="H13" s="315"/>
      <c r="I13" s="315"/>
      <c r="J13" s="315"/>
      <c r="K13" s="315"/>
      <c r="L13" s="316"/>
    </row>
    <row r="14" spans="2:12" ht="16.5" thickBot="1" thickTop="1">
      <c r="B14" s="307"/>
      <c r="C14" s="311"/>
      <c r="D14" s="312"/>
      <c r="E14" s="313"/>
      <c r="F14" s="307"/>
      <c r="G14" s="317" t="s">
        <v>18</v>
      </c>
      <c r="H14" s="318"/>
      <c r="I14" s="10" t="s">
        <v>19</v>
      </c>
      <c r="J14" s="317" t="s">
        <v>20</v>
      </c>
      <c r="K14" s="318"/>
      <c r="L14" s="10" t="s">
        <v>21</v>
      </c>
    </row>
    <row r="15" spans="2:12" ht="15.75" thickTop="1">
      <c r="B15" s="131" t="s">
        <v>78</v>
      </c>
      <c r="C15" s="303" t="s">
        <v>145</v>
      </c>
      <c r="D15" s="303"/>
      <c r="E15" s="12" t="s">
        <v>78</v>
      </c>
      <c r="F15" s="12" t="str">
        <f>+E15</f>
        <v> </v>
      </c>
      <c r="G15" s="13" t="s">
        <v>78</v>
      </c>
      <c r="H15" s="14" t="s">
        <v>78</v>
      </c>
      <c r="I15" s="15" t="s">
        <v>78</v>
      </c>
      <c r="J15" s="16" t="s">
        <v>78</v>
      </c>
      <c r="K15" s="14" t="s">
        <v>78</v>
      </c>
      <c r="L15" s="28" t="s">
        <v>78</v>
      </c>
    </row>
    <row r="16" spans="2:12" ht="15">
      <c r="B16" s="132">
        <v>1</v>
      </c>
      <c r="C16" s="303" t="s">
        <v>144</v>
      </c>
      <c r="D16" s="303"/>
      <c r="E16" s="187">
        <v>0.6</v>
      </c>
      <c r="F16" s="12">
        <f>+E16</f>
        <v>0.6</v>
      </c>
      <c r="G16" s="123">
        <v>1</v>
      </c>
      <c r="H16" s="18" t="s">
        <v>22</v>
      </c>
      <c r="I16" s="124">
        <v>100</v>
      </c>
      <c r="J16" s="125">
        <v>1</v>
      </c>
      <c r="K16" s="18" t="s">
        <v>23</v>
      </c>
      <c r="L16" s="28" t="s">
        <v>26</v>
      </c>
    </row>
    <row r="17" spans="2:12" ht="15">
      <c r="B17" s="132">
        <v>2</v>
      </c>
      <c r="C17" s="303" t="s">
        <v>45</v>
      </c>
      <c r="D17" s="303"/>
      <c r="E17" s="187">
        <v>5.6</v>
      </c>
      <c r="F17" s="12">
        <f aca="true" t="shared" si="0" ref="F17:F30">+E17</f>
        <v>5.6</v>
      </c>
      <c r="G17" s="17">
        <v>1</v>
      </c>
      <c r="H17" s="18" t="s">
        <v>22</v>
      </c>
      <c r="I17" s="19">
        <v>100</v>
      </c>
      <c r="J17" s="17">
        <v>10</v>
      </c>
      <c r="K17" s="20" t="s">
        <v>23</v>
      </c>
      <c r="L17" s="28" t="s">
        <v>26</v>
      </c>
    </row>
    <row r="18" spans="2:12" ht="15">
      <c r="B18" s="132">
        <v>3</v>
      </c>
      <c r="C18" s="305" t="s">
        <v>46</v>
      </c>
      <c r="D18" s="305"/>
      <c r="E18" s="188">
        <v>6</v>
      </c>
      <c r="F18" s="12">
        <f t="shared" si="0"/>
        <v>6</v>
      </c>
      <c r="G18" s="23">
        <v>1</v>
      </c>
      <c r="H18" s="24" t="s">
        <v>22</v>
      </c>
      <c r="I18" s="25">
        <v>100</v>
      </c>
      <c r="J18" s="26">
        <v>5</v>
      </c>
      <c r="K18" s="27" t="s">
        <v>23</v>
      </c>
      <c r="L18" s="28" t="s">
        <v>26</v>
      </c>
    </row>
    <row r="19" spans="2:12" ht="15">
      <c r="B19" s="132">
        <v>4</v>
      </c>
      <c r="C19" s="305" t="s">
        <v>48</v>
      </c>
      <c r="D19" s="305"/>
      <c r="E19" s="189">
        <v>4</v>
      </c>
      <c r="F19" s="12">
        <f t="shared" si="0"/>
        <v>4</v>
      </c>
      <c r="G19" s="30">
        <v>1</v>
      </c>
      <c r="H19" s="31" t="s">
        <v>22</v>
      </c>
      <c r="I19" s="32">
        <v>100</v>
      </c>
      <c r="J19" s="33">
        <v>1</v>
      </c>
      <c r="K19" s="34" t="s">
        <v>23</v>
      </c>
      <c r="L19" s="35" t="s">
        <v>26</v>
      </c>
    </row>
    <row r="20" spans="2:12" ht="15">
      <c r="B20" s="132">
        <v>5</v>
      </c>
      <c r="C20" s="298" t="s">
        <v>49</v>
      </c>
      <c r="D20" s="298"/>
      <c r="E20" s="189">
        <v>3</v>
      </c>
      <c r="F20" s="12">
        <f t="shared" si="0"/>
        <v>3</v>
      </c>
      <c r="G20" s="23">
        <v>1</v>
      </c>
      <c r="H20" s="24" t="s">
        <v>22</v>
      </c>
      <c r="I20" s="25">
        <v>100</v>
      </c>
      <c r="J20" s="26">
        <v>1</v>
      </c>
      <c r="K20" s="36" t="s">
        <v>23</v>
      </c>
      <c r="L20" s="37" t="s">
        <v>26</v>
      </c>
    </row>
    <row r="21" spans="2:12" ht="15">
      <c r="B21" s="132">
        <v>6</v>
      </c>
      <c r="C21" s="298" t="s">
        <v>51</v>
      </c>
      <c r="D21" s="298"/>
      <c r="E21" s="189">
        <v>0.3</v>
      </c>
      <c r="F21" s="12">
        <f t="shared" si="0"/>
        <v>0.3</v>
      </c>
      <c r="G21" s="23">
        <v>1</v>
      </c>
      <c r="H21" s="24" t="s">
        <v>22</v>
      </c>
      <c r="I21" s="25">
        <v>100</v>
      </c>
      <c r="J21" s="26">
        <v>1</v>
      </c>
      <c r="K21" s="36" t="s">
        <v>23</v>
      </c>
      <c r="L21" s="37" t="s">
        <v>26</v>
      </c>
    </row>
    <row r="22" spans="2:12" ht="15">
      <c r="B22" s="132">
        <v>7</v>
      </c>
      <c r="C22" s="298" t="s">
        <v>52</v>
      </c>
      <c r="D22" s="298"/>
      <c r="E22" s="189">
        <v>6</v>
      </c>
      <c r="F22" s="12">
        <f t="shared" si="0"/>
        <v>6</v>
      </c>
      <c r="G22" s="23">
        <v>1</v>
      </c>
      <c r="H22" s="24" t="s">
        <v>22</v>
      </c>
      <c r="I22" s="25">
        <v>100</v>
      </c>
      <c r="J22" s="26">
        <v>10</v>
      </c>
      <c r="K22" s="36" t="s">
        <v>23</v>
      </c>
      <c r="L22" s="37" t="s">
        <v>26</v>
      </c>
    </row>
    <row r="23" spans="2:12" ht="15">
      <c r="B23" s="132">
        <v>8</v>
      </c>
      <c r="C23" s="298" t="s">
        <v>53</v>
      </c>
      <c r="D23" s="298"/>
      <c r="E23" s="189">
        <v>0.6</v>
      </c>
      <c r="F23" s="12">
        <f t="shared" si="0"/>
        <v>0.6</v>
      </c>
      <c r="G23" s="23">
        <v>1</v>
      </c>
      <c r="H23" s="24" t="s">
        <v>22</v>
      </c>
      <c r="I23" s="25">
        <f>+I22</f>
        <v>100</v>
      </c>
      <c r="J23" s="26">
        <v>1</v>
      </c>
      <c r="K23" s="36" t="s">
        <v>23</v>
      </c>
      <c r="L23" s="37" t="s">
        <v>26</v>
      </c>
    </row>
    <row r="24" spans="2:12" ht="15">
      <c r="B24" s="132"/>
      <c r="C24" s="299" t="s">
        <v>158</v>
      </c>
      <c r="D24" s="301"/>
      <c r="E24" s="189"/>
      <c r="F24" s="12"/>
      <c r="G24" s="23"/>
      <c r="H24" s="24"/>
      <c r="I24" s="25"/>
      <c r="J24" s="26"/>
      <c r="K24" s="36"/>
      <c r="L24" s="37"/>
    </row>
    <row r="25" spans="2:12" ht="32.25" customHeight="1">
      <c r="B25" s="132">
        <v>9</v>
      </c>
      <c r="C25" s="298" t="s">
        <v>148</v>
      </c>
      <c r="D25" s="298"/>
      <c r="E25" s="190">
        <v>1.5</v>
      </c>
      <c r="F25" s="12">
        <f t="shared" si="0"/>
        <v>1.5</v>
      </c>
      <c r="G25" s="23">
        <v>1</v>
      </c>
      <c r="H25" s="39" t="s">
        <v>33</v>
      </c>
      <c r="I25" s="25">
        <f>+I23</f>
        <v>100</v>
      </c>
      <c r="J25" s="26">
        <v>3</v>
      </c>
      <c r="K25" s="36" t="s">
        <v>23</v>
      </c>
      <c r="L25" s="37" t="s">
        <v>26</v>
      </c>
    </row>
    <row r="26" spans="2:12" ht="15">
      <c r="B26" s="132" t="s">
        <v>78</v>
      </c>
      <c r="C26" s="301" t="s">
        <v>147</v>
      </c>
      <c r="D26" s="298"/>
      <c r="E26" s="189" t="s">
        <v>78</v>
      </c>
      <c r="F26" s="126" t="str">
        <f t="shared" si="0"/>
        <v> </v>
      </c>
      <c r="G26" s="23" t="s">
        <v>78</v>
      </c>
      <c r="H26" s="39" t="s">
        <v>78</v>
      </c>
      <c r="I26" s="25" t="s">
        <v>78</v>
      </c>
      <c r="J26" s="26" t="s">
        <v>78</v>
      </c>
      <c r="K26" s="36" t="s">
        <v>78</v>
      </c>
      <c r="L26" s="37" t="s">
        <v>78</v>
      </c>
    </row>
    <row r="27" spans="2:12" ht="12" customHeight="1">
      <c r="B27" s="132">
        <v>10</v>
      </c>
      <c r="C27" s="298" t="s">
        <v>146</v>
      </c>
      <c r="D27" s="298"/>
      <c r="E27" s="189">
        <v>1</v>
      </c>
      <c r="F27" s="129">
        <f t="shared" si="0"/>
        <v>1</v>
      </c>
      <c r="G27" s="23">
        <v>1</v>
      </c>
      <c r="H27" s="39" t="s">
        <v>34</v>
      </c>
      <c r="I27" s="25">
        <v>100</v>
      </c>
      <c r="J27" s="26">
        <v>12</v>
      </c>
      <c r="K27" s="36" t="s">
        <v>23</v>
      </c>
      <c r="L27" s="37" t="s">
        <v>26</v>
      </c>
    </row>
    <row r="28" spans="2:12" ht="15">
      <c r="B28" s="132">
        <v>11</v>
      </c>
      <c r="C28" s="298" t="s">
        <v>149</v>
      </c>
      <c r="D28" s="298"/>
      <c r="E28" s="189">
        <v>1</v>
      </c>
      <c r="F28" s="126">
        <f t="shared" si="0"/>
        <v>1</v>
      </c>
      <c r="G28" s="23">
        <v>1</v>
      </c>
      <c r="H28" s="39" t="s">
        <v>34</v>
      </c>
      <c r="I28" s="25">
        <v>100</v>
      </c>
      <c r="J28" s="26">
        <v>7</v>
      </c>
      <c r="K28" s="36" t="s">
        <v>139</v>
      </c>
      <c r="L28" s="37" t="s">
        <v>26</v>
      </c>
    </row>
    <row r="29" spans="2:12" ht="15">
      <c r="B29" s="132">
        <v>12</v>
      </c>
      <c r="C29" s="298" t="s">
        <v>50</v>
      </c>
      <c r="D29" s="298"/>
      <c r="E29" s="189">
        <v>0.5</v>
      </c>
      <c r="F29" s="126">
        <f t="shared" si="0"/>
        <v>0.5</v>
      </c>
      <c r="G29" s="23">
        <v>1</v>
      </c>
      <c r="H29" s="39" t="s">
        <v>34</v>
      </c>
      <c r="I29" s="25">
        <f>+I28</f>
        <v>100</v>
      </c>
      <c r="J29" s="26">
        <v>10</v>
      </c>
      <c r="K29" s="36" t="s">
        <v>23</v>
      </c>
      <c r="L29" s="37" t="s">
        <v>26</v>
      </c>
    </row>
    <row r="30" spans="2:12" ht="15.75" thickBot="1">
      <c r="B30" s="133">
        <v>13</v>
      </c>
      <c r="C30" s="352" t="s">
        <v>37</v>
      </c>
      <c r="D30" s="298"/>
      <c r="E30" s="189">
        <v>0.5</v>
      </c>
      <c r="F30" s="126">
        <f t="shared" si="0"/>
        <v>0.5</v>
      </c>
      <c r="G30" s="23">
        <v>1</v>
      </c>
      <c r="H30" s="39" t="s">
        <v>34</v>
      </c>
      <c r="I30" s="25">
        <f>+I29</f>
        <v>100</v>
      </c>
      <c r="J30" s="26">
        <v>1</v>
      </c>
      <c r="K30" s="36" t="s">
        <v>23</v>
      </c>
      <c r="L30" s="37" t="s">
        <v>26</v>
      </c>
    </row>
    <row r="31" spans="2:12" ht="15.75" thickTop="1">
      <c r="B31" s="130"/>
      <c r="C31" s="292"/>
      <c r="D31" s="293"/>
      <c r="E31" s="40"/>
      <c r="F31" s="127"/>
      <c r="G31" s="23"/>
      <c r="H31" s="41"/>
      <c r="I31" s="25"/>
      <c r="J31" s="26"/>
      <c r="K31" s="36"/>
      <c r="L31" s="42"/>
    </row>
    <row r="32" spans="2:12" ht="15.75" thickBot="1">
      <c r="B32" s="25"/>
      <c r="C32" s="294" t="s">
        <v>38</v>
      </c>
      <c r="D32" s="295"/>
      <c r="E32" s="43"/>
      <c r="F32" s="128">
        <f>SUM(F15:F30)</f>
        <v>30.6</v>
      </c>
      <c r="G32" s="44"/>
      <c r="H32" s="45"/>
      <c r="I32" s="46"/>
      <c r="J32" s="47"/>
      <c r="K32" s="48"/>
      <c r="L32" s="49"/>
    </row>
    <row r="33" spans="2:12" ht="15.75" thickTop="1">
      <c r="B33" s="50"/>
      <c r="C33" s="50"/>
      <c r="D33" s="50"/>
      <c r="E33" s="50"/>
      <c r="F33" s="50"/>
      <c r="G33" s="50"/>
      <c r="H33" s="288" t="s">
        <v>134</v>
      </c>
      <c r="I33" s="288"/>
      <c r="J33" s="288"/>
      <c r="K33" s="288"/>
      <c r="L33" s="288"/>
    </row>
    <row r="34" spans="2:12" ht="15">
      <c r="B34" s="288" t="s">
        <v>39</v>
      </c>
      <c r="C34" s="288"/>
      <c r="D34" s="288"/>
      <c r="E34" s="288"/>
      <c r="F34" s="288"/>
      <c r="G34" s="51"/>
      <c r="H34" s="288" t="s">
        <v>40</v>
      </c>
      <c r="I34" s="288"/>
      <c r="J34" s="288"/>
      <c r="K34" s="288"/>
      <c r="L34" s="288"/>
    </row>
    <row r="35" spans="2:12" ht="15">
      <c r="B35" s="51"/>
      <c r="C35" s="51"/>
      <c r="D35" s="51"/>
      <c r="E35" s="51"/>
      <c r="F35" s="51"/>
      <c r="G35" s="51"/>
      <c r="H35" s="51"/>
      <c r="I35" s="51"/>
      <c r="J35" s="51"/>
      <c r="K35" s="51"/>
      <c r="L35" s="51"/>
    </row>
    <row r="36" spans="2:12" ht="15">
      <c r="B36" s="50"/>
      <c r="C36" s="50"/>
      <c r="D36" s="50"/>
      <c r="E36" s="50"/>
      <c r="F36" s="50"/>
      <c r="G36" s="50"/>
      <c r="H36" s="50"/>
      <c r="I36" s="50"/>
      <c r="J36" s="50"/>
      <c r="K36" s="50"/>
      <c r="L36" s="50"/>
    </row>
    <row r="37" spans="2:12" ht="15">
      <c r="B37" s="296" t="s">
        <v>55</v>
      </c>
      <c r="C37" s="296"/>
      <c r="D37" s="296"/>
      <c r="E37" s="296"/>
      <c r="F37" s="296"/>
      <c r="G37" s="51"/>
      <c r="H37" s="296" t="s">
        <v>56</v>
      </c>
      <c r="I37" s="296"/>
      <c r="J37" s="296"/>
      <c r="K37" s="296"/>
      <c r="L37" s="296"/>
    </row>
    <row r="38" spans="2:12" ht="15">
      <c r="B38" s="288" t="s">
        <v>82</v>
      </c>
      <c r="C38" s="288"/>
      <c r="D38" s="288"/>
      <c r="E38" s="288"/>
      <c r="F38" s="288"/>
      <c r="G38" s="50"/>
      <c r="H38" s="288" t="s">
        <v>83</v>
      </c>
      <c r="I38" s="288"/>
      <c r="J38" s="288"/>
      <c r="K38" s="288"/>
      <c r="L38" s="288"/>
    </row>
    <row r="39" spans="2:12" ht="15">
      <c r="B39" s="51"/>
      <c r="C39" s="51"/>
      <c r="D39" s="51"/>
      <c r="E39" s="51"/>
      <c r="F39" s="51"/>
      <c r="G39" s="50"/>
      <c r="H39" s="51"/>
      <c r="I39" s="51"/>
      <c r="J39" s="51"/>
      <c r="K39" s="51"/>
      <c r="L39" s="51"/>
    </row>
    <row r="40" spans="2:12" ht="15">
      <c r="B40" s="51"/>
      <c r="C40" s="172" t="s">
        <v>179</v>
      </c>
      <c r="D40" s="51"/>
      <c r="E40" s="51"/>
      <c r="F40" s="51"/>
      <c r="G40" s="50"/>
      <c r="H40" s="51"/>
      <c r="I40" s="51"/>
      <c r="J40" s="51"/>
      <c r="K40" s="51"/>
      <c r="L40" s="51"/>
    </row>
    <row r="42" spans="3:9" ht="15">
      <c r="C42" s="289" t="s">
        <v>181</v>
      </c>
      <c r="D42" s="289"/>
      <c r="E42" s="289"/>
      <c r="F42" s="289"/>
      <c r="G42" s="289"/>
      <c r="H42" s="289"/>
      <c r="I42" s="289"/>
    </row>
    <row r="44" spans="3:4" ht="15">
      <c r="C44" t="s">
        <v>78</v>
      </c>
      <c r="D44" t="s">
        <v>159</v>
      </c>
    </row>
    <row r="45" ht="15">
      <c r="D45" t="s">
        <v>160</v>
      </c>
    </row>
    <row r="46" ht="15.75" thickBot="1">
      <c r="D46" t="s">
        <v>161</v>
      </c>
    </row>
    <row r="47" spans="4:8" ht="15.75" thickBot="1">
      <c r="D47" s="149" t="s">
        <v>162</v>
      </c>
      <c r="E47" s="290" t="s">
        <v>163</v>
      </c>
      <c r="F47" s="291"/>
      <c r="G47" s="290" t="s">
        <v>164</v>
      </c>
      <c r="H47" s="291"/>
    </row>
    <row r="48" spans="4:8" ht="15">
      <c r="D48" s="150" t="s">
        <v>165</v>
      </c>
      <c r="E48" s="168">
        <v>150</v>
      </c>
      <c r="F48" s="147"/>
      <c r="G48" s="168">
        <f>+E48/4</f>
        <v>37.5</v>
      </c>
      <c r="H48" s="147"/>
    </row>
    <row r="49" spans="4:8" ht="15">
      <c r="D49" s="150" t="s">
        <v>166</v>
      </c>
      <c r="E49" s="169">
        <f>+E48*0.8</f>
        <v>120</v>
      </c>
      <c r="F49" s="147"/>
      <c r="G49" s="168">
        <f>+E49/4</f>
        <v>30</v>
      </c>
      <c r="H49" s="147"/>
    </row>
    <row r="50" spans="4:8" ht="15">
      <c r="D50" s="150" t="s">
        <v>167</v>
      </c>
      <c r="E50" s="170"/>
      <c r="F50" s="171">
        <f>+E49-F51</f>
        <v>112</v>
      </c>
      <c r="G50" s="168"/>
      <c r="H50" s="171">
        <f>+G49-H51</f>
        <v>28</v>
      </c>
    </row>
    <row r="51" spans="4:8" ht="15">
      <c r="D51" s="150" t="s">
        <v>168</v>
      </c>
      <c r="E51" s="170"/>
      <c r="F51" s="147">
        <v>8</v>
      </c>
      <c r="G51" s="168"/>
      <c r="H51" s="147">
        <f>+F51/4</f>
        <v>2</v>
      </c>
    </row>
    <row r="52" spans="4:8" ht="15">
      <c r="D52" s="150" t="s">
        <v>169</v>
      </c>
      <c r="E52" s="169">
        <f>+E48*0.2</f>
        <v>30</v>
      </c>
      <c r="F52" s="147"/>
      <c r="G52" s="168">
        <f>+E52/4</f>
        <v>7.5</v>
      </c>
      <c r="H52" s="147"/>
    </row>
    <row r="53" spans="4:8" ht="15.75" thickBot="1">
      <c r="D53" s="151"/>
      <c r="E53" s="173"/>
      <c r="F53" s="174"/>
      <c r="G53" s="173"/>
      <c r="H53" s="174"/>
    </row>
  </sheetData>
  <sheetProtection/>
  <mergeCells count="54">
    <mergeCell ref="E47:F47"/>
    <mergeCell ref="G47:H47"/>
    <mergeCell ref="C42:I42"/>
    <mergeCell ref="B34:F34"/>
    <mergeCell ref="H34:L34"/>
    <mergeCell ref="B37:F37"/>
    <mergeCell ref="H37:L37"/>
    <mergeCell ref="B38:F38"/>
    <mergeCell ref="H38:L38"/>
    <mergeCell ref="H33:L33"/>
    <mergeCell ref="C22:D22"/>
    <mergeCell ref="C23:D23"/>
    <mergeCell ref="C25:D25"/>
    <mergeCell ref="C26:D26"/>
    <mergeCell ref="C28:D28"/>
    <mergeCell ref="C29:D29"/>
    <mergeCell ref="C30:D30"/>
    <mergeCell ref="C31:D31"/>
    <mergeCell ref="C32:D32"/>
    <mergeCell ref="C27:D27"/>
    <mergeCell ref="C24:D24"/>
    <mergeCell ref="D12:E12"/>
    <mergeCell ref="G12:H12"/>
    <mergeCell ref="I12:L12"/>
    <mergeCell ref="C21:D21"/>
    <mergeCell ref="C17:D17"/>
    <mergeCell ref="C18:D18"/>
    <mergeCell ref="C19:D19"/>
    <mergeCell ref="C20:D20"/>
    <mergeCell ref="B13:B14"/>
    <mergeCell ref="C13:E14"/>
    <mergeCell ref="G13:L13"/>
    <mergeCell ref="G14:H14"/>
    <mergeCell ref="J14:K14"/>
    <mergeCell ref="C15:D15"/>
    <mergeCell ref="F13:F14"/>
    <mergeCell ref="D9:E9"/>
    <mergeCell ref="G9:H9"/>
    <mergeCell ref="I9:L9"/>
    <mergeCell ref="C16:D16"/>
    <mergeCell ref="D10:E10"/>
    <mergeCell ref="G10:H10"/>
    <mergeCell ref="I10:L10"/>
    <mergeCell ref="D11:E11"/>
    <mergeCell ref="G11:H11"/>
    <mergeCell ref="I11:L11"/>
    <mergeCell ref="A1:C4"/>
    <mergeCell ref="B5:L5"/>
    <mergeCell ref="B6:L6"/>
    <mergeCell ref="C7:E7"/>
    <mergeCell ref="G7:L7"/>
    <mergeCell ref="D8:E8"/>
    <mergeCell ref="G8:H8"/>
    <mergeCell ref="I8:L8"/>
  </mergeCells>
  <printOptions/>
  <pageMargins left="0.7" right="0.7" top="0.75" bottom="0.75" header="0.3" footer="0.3"/>
  <pageSetup orientation="landscape" paperSize="9" scale="82" r:id="rId2"/>
  <rowBreaks count="1" manualBreakCount="1">
    <brk id="39" max="255" man="1"/>
  </rowBreaks>
  <drawing r:id="rId1"/>
</worksheet>
</file>

<file path=xl/worksheets/sheet9.xml><?xml version="1.0" encoding="utf-8"?>
<worksheet xmlns="http://schemas.openxmlformats.org/spreadsheetml/2006/main" xmlns:r="http://schemas.openxmlformats.org/officeDocument/2006/relationships">
  <dimension ref="B2:T54"/>
  <sheetViews>
    <sheetView showGridLines="0" zoomScalePageLayoutView="0" workbookViewId="0" topLeftCell="A45">
      <selection activeCell="C57" sqref="C57"/>
    </sheetView>
  </sheetViews>
  <sheetFormatPr defaultColWidth="8.8515625" defaultRowHeight="15"/>
  <cols>
    <col min="1" max="1" width="0.85546875" style="63" customWidth="1"/>
    <col min="2" max="2" width="4.7109375" style="63" customWidth="1"/>
    <col min="3" max="3" width="19.140625" style="63" customWidth="1"/>
    <col min="4" max="4" width="14.8515625" style="63" customWidth="1"/>
    <col min="5" max="5" width="13.7109375" style="63" customWidth="1"/>
    <col min="6" max="6" width="11.421875" style="63" customWidth="1"/>
    <col min="7" max="7" width="4.421875" style="63" customWidth="1"/>
    <col min="8" max="8" width="13.28125" style="63" customWidth="1"/>
    <col min="9" max="9" width="15.28125" style="63" customWidth="1"/>
    <col min="10" max="10" width="9.7109375" style="63" customWidth="1"/>
    <col min="11" max="11" width="4.7109375" style="63" customWidth="1"/>
    <col min="12" max="14" width="8.8515625" style="63" customWidth="1"/>
    <col min="15" max="15" width="13.8515625" style="63" customWidth="1"/>
    <col min="16" max="19" width="8.8515625" style="63" customWidth="1"/>
    <col min="20" max="20" width="11.7109375" style="63" customWidth="1"/>
    <col min="21" max="21" width="0.85546875" style="63" customWidth="1"/>
    <col min="22" max="16384" width="8.8515625" style="63" customWidth="1"/>
  </cols>
  <sheetData>
    <row r="1" ht="22.5" customHeight="1"/>
    <row r="2" ht="36.75" customHeight="1" thickBot="1">
      <c r="F2" s="63" t="s">
        <v>78</v>
      </c>
    </row>
    <row r="3" spans="2:20" ht="30" customHeight="1" thickBot="1">
      <c r="B3" s="443" t="s">
        <v>133</v>
      </c>
      <c r="C3" s="446" t="s">
        <v>132</v>
      </c>
      <c r="D3" s="447"/>
      <c r="E3" s="447"/>
      <c r="F3" s="447"/>
      <c r="G3" s="447"/>
      <c r="H3" s="448"/>
      <c r="I3" s="107" t="s">
        <v>131</v>
      </c>
      <c r="K3" s="424" t="s">
        <v>130</v>
      </c>
      <c r="L3" s="425"/>
      <c r="M3" s="425"/>
      <c r="N3" s="425"/>
      <c r="O3" s="425"/>
      <c r="P3" s="425"/>
      <c r="Q3" s="425"/>
      <c r="R3" s="425"/>
      <c r="S3" s="425"/>
      <c r="T3" s="426"/>
    </row>
    <row r="4" spans="2:20" ht="30" customHeight="1" thickBot="1">
      <c r="B4" s="444"/>
      <c r="C4" s="433" t="s">
        <v>129</v>
      </c>
      <c r="D4" s="434"/>
      <c r="E4" s="106"/>
      <c r="F4" s="106">
        <f>'[1]PENGUKURAN'!R26</f>
        <v>0</v>
      </c>
      <c r="G4" s="105" t="s">
        <v>120</v>
      </c>
      <c r="H4" s="104">
        <v>0.6</v>
      </c>
      <c r="I4" s="96"/>
      <c r="K4" s="427" t="s">
        <v>128</v>
      </c>
      <c r="L4" s="428"/>
      <c r="M4" s="428"/>
      <c r="N4" s="428"/>
      <c r="O4" s="428"/>
      <c r="P4" s="428"/>
      <c r="Q4" s="428"/>
      <c r="R4" s="428"/>
      <c r="S4" s="428"/>
      <c r="T4" s="429"/>
    </row>
    <row r="5" spans="2:20" ht="30" customHeight="1" thickBot="1">
      <c r="B5" s="444"/>
      <c r="C5" s="449" t="s">
        <v>127</v>
      </c>
      <c r="D5" s="435" t="s">
        <v>126</v>
      </c>
      <c r="E5" s="436"/>
      <c r="F5" s="103"/>
      <c r="G5" s="420"/>
      <c r="H5" s="421"/>
      <c r="I5" s="100"/>
      <c r="K5" s="92"/>
      <c r="L5" s="67"/>
      <c r="M5" s="67"/>
      <c r="N5" s="67"/>
      <c r="O5" s="67"/>
      <c r="P5" s="67"/>
      <c r="Q5" s="67"/>
      <c r="R5" s="67"/>
      <c r="S5" s="67"/>
      <c r="T5" s="69"/>
    </row>
    <row r="6" spans="2:20" ht="30" customHeight="1" thickBot="1">
      <c r="B6" s="444"/>
      <c r="C6" s="450"/>
      <c r="D6" s="435" t="s">
        <v>125</v>
      </c>
      <c r="E6" s="436"/>
      <c r="F6" s="103"/>
      <c r="G6" s="420"/>
      <c r="H6" s="421"/>
      <c r="I6" s="100"/>
      <c r="K6" s="92"/>
      <c r="L6" s="67"/>
      <c r="M6" s="67"/>
      <c r="N6" s="67"/>
      <c r="O6" s="67"/>
      <c r="P6" s="67"/>
      <c r="Q6" s="67"/>
      <c r="R6" s="67"/>
      <c r="S6" s="67"/>
      <c r="T6" s="69"/>
    </row>
    <row r="7" spans="2:20" ht="30" customHeight="1" thickBot="1">
      <c r="B7" s="444"/>
      <c r="C7" s="450"/>
      <c r="D7" s="435" t="s">
        <v>124</v>
      </c>
      <c r="E7" s="436"/>
      <c r="F7" s="103"/>
      <c r="G7" s="420"/>
      <c r="H7" s="421"/>
      <c r="I7" s="100"/>
      <c r="K7" s="92"/>
      <c r="L7" s="67"/>
      <c r="M7" s="67"/>
      <c r="N7" s="67"/>
      <c r="O7" s="67"/>
      <c r="P7" s="67"/>
      <c r="Q7" s="67"/>
      <c r="R7" s="67"/>
      <c r="S7" s="67"/>
      <c r="T7" s="69"/>
    </row>
    <row r="8" spans="2:20" ht="30" customHeight="1" thickBot="1">
      <c r="B8" s="444"/>
      <c r="C8" s="450"/>
      <c r="D8" s="435" t="s">
        <v>123</v>
      </c>
      <c r="E8" s="436"/>
      <c r="F8" s="103"/>
      <c r="G8" s="420"/>
      <c r="H8" s="421"/>
      <c r="I8" s="100"/>
      <c r="K8" s="92"/>
      <c r="L8" s="67"/>
      <c r="M8" s="67"/>
      <c r="N8" s="67"/>
      <c r="O8" s="67"/>
      <c r="P8" s="67"/>
      <c r="Q8" s="67"/>
      <c r="R8" s="67"/>
      <c r="S8" s="67"/>
      <c r="T8" s="69"/>
    </row>
    <row r="9" spans="2:20" ht="30" customHeight="1" thickBot="1">
      <c r="B9" s="444"/>
      <c r="C9" s="450"/>
      <c r="D9" s="435" t="s">
        <v>122</v>
      </c>
      <c r="E9" s="436"/>
      <c r="F9" s="103"/>
      <c r="G9" s="420"/>
      <c r="H9" s="421"/>
      <c r="I9" s="100"/>
      <c r="K9" s="92"/>
      <c r="L9" s="67"/>
      <c r="M9" s="67"/>
      <c r="N9" s="67"/>
      <c r="O9" s="67"/>
      <c r="P9" s="67"/>
      <c r="Q9" s="67"/>
      <c r="R9" s="67"/>
      <c r="S9" s="67"/>
      <c r="T9" s="69"/>
    </row>
    <row r="10" spans="2:20" ht="30" customHeight="1" thickBot="1">
      <c r="B10" s="444"/>
      <c r="C10" s="450"/>
      <c r="D10" s="435" t="s">
        <v>182</v>
      </c>
      <c r="E10" s="436"/>
      <c r="F10" s="102"/>
      <c r="G10" s="439"/>
      <c r="H10" s="440"/>
      <c r="I10" s="100"/>
      <c r="K10" s="430" t="s">
        <v>116</v>
      </c>
      <c r="L10" s="431"/>
      <c r="M10" s="431"/>
      <c r="N10" s="431"/>
      <c r="O10" s="431"/>
      <c r="P10" s="431"/>
      <c r="Q10" s="431"/>
      <c r="R10" s="431"/>
      <c r="S10" s="431"/>
      <c r="T10" s="432"/>
    </row>
    <row r="11" spans="2:20" ht="30" customHeight="1" thickBot="1">
      <c r="B11" s="444"/>
      <c r="C11" s="450"/>
      <c r="D11" s="435" t="s">
        <v>183</v>
      </c>
      <c r="E11" s="436"/>
      <c r="F11" s="101"/>
      <c r="G11" s="420"/>
      <c r="H11" s="421"/>
      <c r="I11" s="100"/>
      <c r="K11" s="424" t="s">
        <v>121</v>
      </c>
      <c r="L11" s="425"/>
      <c r="M11" s="425"/>
      <c r="N11" s="425"/>
      <c r="O11" s="425"/>
      <c r="P11" s="425"/>
      <c r="Q11" s="425"/>
      <c r="R11" s="425"/>
      <c r="S11" s="425"/>
      <c r="T11" s="426"/>
    </row>
    <row r="12" spans="2:20" ht="30" customHeight="1" thickBot="1">
      <c r="B12" s="445"/>
      <c r="C12" s="451"/>
      <c r="D12" s="437" t="s">
        <v>184</v>
      </c>
      <c r="E12" s="438"/>
      <c r="F12" s="99"/>
      <c r="G12" s="98" t="s">
        <v>120</v>
      </c>
      <c r="H12" s="97">
        <v>0.4</v>
      </c>
      <c r="I12" s="96"/>
      <c r="K12" s="427" t="s">
        <v>119</v>
      </c>
      <c r="L12" s="428"/>
      <c r="M12" s="428"/>
      <c r="N12" s="428"/>
      <c r="O12" s="428"/>
      <c r="P12" s="428"/>
      <c r="Q12" s="428"/>
      <c r="R12" s="428"/>
      <c r="S12" s="428"/>
      <c r="T12" s="429"/>
    </row>
    <row r="13" spans="2:20" ht="30" customHeight="1" thickBot="1">
      <c r="B13" s="452"/>
      <c r="C13" s="453"/>
      <c r="D13" s="453"/>
      <c r="E13" s="453"/>
      <c r="F13" s="453"/>
      <c r="G13" s="453"/>
      <c r="H13" s="454"/>
      <c r="I13" s="95"/>
      <c r="K13" s="92"/>
      <c r="L13" s="67"/>
      <c r="M13" s="67"/>
      <c r="N13" s="67"/>
      <c r="O13" s="67"/>
      <c r="P13" s="67"/>
      <c r="Q13" s="67"/>
      <c r="R13" s="67"/>
      <c r="S13" s="67"/>
      <c r="T13" s="69"/>
    </row>
    <row r="14" spans="2:20" ht="30" customHeight="1" thickBot="1">
      <c r="B14" s="422" t="s">
        <v>118</v>
      </c>
      <c r="C14" s="423"/>
      <c r="D14" s="423"/>
      <c r="E14" s="423"/>
      <c r="F14" s="423"/>
      <c r="G14" s="423"/>
      <c r="H14" s="423"/>
      <c r="I14" s="94"/>
      <c r="J14" s="93"/>
      <c r="K14" s="92"/>
      <c r="L14" s="67"/>
      <c r="M14" s="67"/>
      <c r="N14" s="67"/>
      <c r="O14" s="67"/>
      <c r="P14" s="67"/>
      <c r="Q14" s="67"/>
      <c r="R14" s="67"/>
      <c r="S14" s="67"/>
      <c r="T14" s="69"/>
    </row>
    <row r="15" spans="2:20" ht="30" customHeight="1">
      <c r="B15" s="417" t="s">
        <v>78</v>
      </c>
      <c r="C15" s="418"/>
      <c r="D15" s="418"/>
      <c r="E15" s="418"/>
      <c r="F15" s="418"/>
      <c r="G15" s="418"/>
      <c r="H15" s="418"/>
      <c r="I15" s="419"/>
      <c r="K15" s="92"/>
      <c r="L15" s="67"/>
      <c r="M15" s="67"/>
      <c r="N15" s="67"/>
      <c r="O15" s="67"/>
      <c r="P15" s="67"/>
      <c r="Q15" s="67"/>
      <c r="R15" s="67"/>
      <c r="S15" s="67"/>
      <c r="T15" s="69"/>
    </row>
    <row r="16" spans="2:20" ht="30" customHeight="1">
      <c r="B16" s="414" t="s">
        <v>117</v>
      </c>
      <c r="C16" s="415"/>
      <c r="D16" s="415"/>
      <c r="E16" s="415"/>
      <c r="F16" s="415"/>
      <c r="G16" s="415"/>
      <c r="H16" s="415"/>
      <c r="I16" s="416"/>
      <c r="K16" s="92"/>
      <c r="L16" s="67"/>
      <c r="M16" s="67"/>
      <c r="N16" s="67"/>
      <c r="O16" s="67"/>
      <c r="P16" s="67"/>
      <c r="Q16" s="67"/>
      <c r="R16" s="67"/>
      <c r="S16" s="67"/>
      <c r="T16" s="69"/>
    </row>
    <row r="17" spans="2:20" ht="30" customHeight="1">
      <c r="B17" s="414"/>
      <c r="C17" s="415"/>
      <c r="D17" s="415"/>
      <c r="E17" s="415"/>
      <c r="F17" s="415"/>
      <c r="G17" s="415"/>
      <c r="H17" s="415"/>
      <c r="I17" s="416"/>
      <c r="K17" s="68"/>
      <c r="L17" s="67"/>
      <c r="M17" s="67"/>
      <c r="N17" s="67"/>
      <c r="O17" s="67"/>
      <c r="P17" s="67"/>
      <c r="Q17" s="67"/>
      <c r="R17" s="67"/>
      <c r="S17" s="67"/>
      <c r="T17" s="69"/>
    </row>
    <row r="18" spans="2:20" ht="30" customHeight="1">
      <c r="B18" s="414"/>
      <c r="C18" s="415"/>
      <c r="D18" s="415"/>
      <c r="E18" s="415"/>
      <c r="F18" s="415"/>
      <c r="G18" s="415"/>
      <c r="H18" s="415"/>
      <c r="I18" s="416"/>
      <c r="K18" s="91"/>
      <c r="L18" s="67"/>
      <c r="M18" s="67"/>
      <c r="N18" s="67"/>
      <c r="O18" s="67"/>
      <c r="P18" s="67"/>
      <c r="Q18" s="67"/>
      <c r="R18" s="67"/>
      <c r="S18" s="67"/>
      <c r="T18" s="69"/>
    </row>
    <row r="19" spans="2:20" ht="30" customHeight="1">
      <c r="B19" s="414"/>
      <c r="C19" s="415"/>
      <c r="D19" s="415"/>
      <c r="E19" s="415"/>
      <c r="F19" s="415"/>
      <c r="G19" s="415"/>
      <c r="H19" s="415"/>
      <c r="I19" s="416"/>
      <c r="K19" s="68"/>
      <c r="L19" s="67"/>
      <c r="M19" s="67"/>
      <c r="N19" s="67"/>
      <c r="O19" s="67"/>
      <c r="P19" s="67"/>
      <c r="Q19" s="67"/>
      <c r="R19" s="67"/>
      <c r="S19" s="67"/>
      <c r="T19" s="69"/>
    </row>
    <row r="20" spans="2:20" ht="30" customHeight="1">
      <c r="B20" s="414"/>
      <c r="C20" s="415"/>
      <c r="D20" s="415"/>
      <c r="E20" s="415"/>
      <c r="F20" s="415"/>
      <c r="G20" s="415"/>
      <c r="H20" s="415"/>
      <c r="I20" s="416"/>
      <c r="K20" s="68"/>
      <c r="L20" s="67"/>
      <c r="M20" s="67"/>
      <c r="N20" s="67"/>
      <c r="O20" s="67"/>
      <c r="P20" s="67"/>
      <c r="Q20" s="67"/>
      <c r="R20" s="67"/>
      <c r="S20" s="67"/>
      <c r="T20" s="69"/>
    </row>
    <row r="21" spans="2:20" ht="30" customHeight="1">
      <c r="B21" s="414"/>
      <c r="C21" s="415"/>
      <c r="D21" s="415"/>
      <c r="E21" s="415"/>
      <c r="F21" s="415"/>
      <c r="G21" s="415"/>
      <c r="H21" s="415"/>
      <c r="I21" s="416"/>
      <c r="K21" s="90"/>
      <c r="L21" s="67"/>
      <c r="M21" s="67"/>
      <c r="N21" s="67"/>
      <c r="O21" s="67"/>
      <c r="P21" s="67"/>
      <c r="Q21" s="67"/>
      <c r="R21" s="67"/>
      <c r="S21" s="67"/>
      <c r="T21" s="69"/>
    </row>
    <row r="22" spans="2:20" ht="30" customHeight="1">
      <c r="B22" s="414"/>
      <c r="C22" s="415"/>
      <c r="D22" s="415"/>
      <c r="E22" s="415"/>
      <c r="F22" s="415"/>
      <c r="G22" s="415"/>
      <c r="H22" s="415"/>
      <c r="I22" s="416"/>
      <c r="K22" s="90"/>
      <c r="L22" s="67"/>
      <c r="M22" s="67"/>
      <c r="N22" s="67"/>
      <c r="O22" s="67"/>
      <c r="P22" s="67"/>
      <c r="Q22" s="67"/>
      <c r="R22" s="67"/>
      <c r="S22" s="67"/>
      <c r="T22" s="69"/>
    </row>
    <row r="23" spans="2:20" ht="30" customHeight="1">
      <c r="B23" s="455"/>
      <c r="C23" s="456"/>
      <c r="D23" s="456"/>
      <c r="E23" s="456"/>
      <c r="F23" s="456"/>
      <c r="G23" s="456"/>
      <c r="H23" s="456"/>
      <c r="I23" s="457"/>
      <c r="J23" s="89"/>
      <c r="K23" s="477" t="s">
        <v>116</v>
      </c>
      <c r="L23" s="478"/>
      <c r="M23" s="478"/>
      <c r="N23" s="478"/>
      <c r="O23" s="478"/>
      <c r="P23" s="478"/>
      <c r="Q23" s="478"/>
      <c r="R23" s="478"/>
      <c r="S23" s="478"/>
      <c r="T23" s="479"/>
    </row>
    <row r="24" spans="2:20" ht="30" customHeight="1" thickBot="1">
      <c r="B24" s="458"/>
      <c r="C24" s="459"/>
      <c r="D24" s="459"/>
      <c r="E24" s="459"/>
      <c r="F24" s="459"/>
      <c r="G24" s="459"/>
      <c r="H24" s="459"/>
      <c r="I24" s="460"/>
      <c r="K24" s="88"/>
      <c r="L24" s="65"/>
      <c r="M24" s="65"/>
      <c r="N24" s="65"/>
      <c r="O24" s="65"/>
      <c r="P24" s="65"/>
      <c r="Q24" s="65"/>
      <c r="R24" s="65"/>
      <c r="S24" s="65"/>
      <c r="T24" s="64"/>
    </row>
    <row r="25" spans="11:12" ht="15">
      <c r="K25" s="87"/>
      <c r="L25" s="67"/>
    </row>
    <row r="26" spans="11:12" ht="15.75" thickBot="1">
      <c r="K26" s="87"/>
      <c r="L26" s="67"/>
    </row>
    <row r="27" spans="2:12" ht="15">
      <c r="B27" s="82"/>
      <c r="C27" s="80"/>
      <c r="D27" s="80"/>
      <c r="E27" s="80"/>
      <c r="F27" s="80"/>
      <c r="G27" s="80"/>
      <c r="H27" s="80"/>
      <c r="I27" s="79"/>
      <c r="K27" s="87"/>
      <c r="L27" s="67"/>
    </row>
    <row r="28" spans="2:12" ht="15.75">
      <c r="B28" s="75" t="s">
        <v>115</v>
      </c>
      <c r="C28" s="78" t="s">
        <v>114</v>
      </c>
      <c r="D28" s="67"/>
      <c r="E28" s="67"/>
      <c r="F28" s="67"/>
      <c r="G28" s="67"/>
      <c r="H28" s="67"/>
      <c r="I28" s="69"/>
      <c r="K28" s="87"/>
      <c r="L28" s="67"/>
    </row>
    <row r="29" spans="2:12" ht="15">
      <c r="B29" s="68"/>
      <c r="C29" s="67"/>
      <c r="D29" s="67"/>
      <c r="E29" s="67"/>
      <c r="F29" s="67"/>
      <c r="G29" s="67"/>
      <c r="H29" s="67"/>
      <c r="I29" s="69"/>
      <c r="K29" s="87"/>
      <c r="L29" s="67"/>
    </row>
    <row r="30" spans="2:12" ht="15">
      <c r="B30" s="68"/>
      <c r="C30" s="67"/>
      <c r="D30" s="67"/>
      <c r="E30" s="67"/>
      <c r="F30" s="67"/>
      <c r="G30" s="67"/>
      <c r="H30" s="67"/>
      <c r="I30" s="69"/>
      <c r="K30" s="87"/>
      <c r="L30" s="67"/>
    </row>
    <row r="31" spans="2:12" ht="15">
      <c r="B31" s="68"/>
      <c r="C31" s="67"/>
      <c r="D31" s="67"/>
      <c r="E31" s="67"/>
      <c r="F31" s="67"/>
      <c r="G31" s="67"/>
      <c r="H31" s="67"/>
      <c r="I31" s="69"/>
      <c r="K31" s="87"/>
      <c r="L31" s="67"/>
    </row>
    <row r="32" spans="2:20" ht="18.75">
      <c r="B32" s="68"/>
      <c r="C32" s="67"/>
      <c r="D32" s="67"/>
      <c r="E32" s="67"/>
      <c r="F32" s="67"/>
      <c r="G32" s="67"/>
      <c r="H32" s="67"/>
      <c r="I32" s="69"/>
      <c r="K32" s="467" t="s">
        <v>113</v>
      </c>
      <c r="L32" s="467"/>
      <c r="M32" s="467"/>
      <c r="N32" s="467"/>
      <c r="O32" s="467"/>
      <c r="P32" s="467"/>
      <c r="Q32" s="467"/>
      <c r="R32" s="467"/>
      <c r="S32" s="467"/>
      <c r="T32" s="467"/>
    </row>
    <row r="33" spans="2:20" ht="18.75">
      <c r="B33" s="68"/>
      <c r="C33" s="67"/>
      <c r="D33" s="67"/>
      <c r="E33" s="67"/>
      <c r="F33" s="67"/>
      <c r="G33" s="67"/>
      <c r="H33" s="67"/>
      <c r="I33" s="69"/>
      <c r="K33" s="467" t="s">
        <v>1</v>
      </c>
      <c r="L33" s="467"/>
      <c r="M33" s="467"/>
      <c r="N33" s="467"/>
      <c r="O33" s="467"/>
      <c r="P33" s="467"/>
      <c r="Q33" s="467"/>
      <c r="R33" s="467"/>
      <c r="S33" s="467"/>
      <c r="T33" s="467"/>
    </row>
    <row r="34" spans="2:12" ht="12.75">
      <c r="B34" s="68"/>
      <c r="C34" s="67"/>
      <c r="D34" s="67"/>
      <c r="E34" s="67"/>
      <c r="F34" s="67"/>
      <c r="G34" s="67"/>
      <c r="H34" s="67"/>
      <c r="I34" s="69"/>
      <c r="K34" s="67"/>
      <c r="L34" s="67"/>
    </row>
    <row r="35" spans="2:17" ht="15.75">
      <c r="B35" s="68"/>
      <c r="C35" s="67"/>
      <c r="D35" s="67"/>
      <c r="E35" s="67"/>
      <c r="F35" s="67"/>
      <c r="G35" s="67"/>
      <c r="H35" s="67"/>
      <c r="I35" s="69"/>
      <c r="K35" s="86" t="s">
        <v>112</v>
      </c>
      <c r="L35" s="67"/>
      <c r="Q35" s="83" t="s">
        <v>111</v>
      </c>
    </row>
    <row r="36" spans="2:18" ht="16.5" thickBot="1">
      <c r="B36" s="68"/>
      <c r="C36" s="67"/>
      <c r="D36" s="67"/>
      <c r="E36" s="67"/>
      <c r="F36" s="67"/>
      <c r="G36" s="67"/>
      <c r="H36" s="67"/>
      <c r="I36" s="69"/>
      <c r="K36" s="85" t="s">
        <v>110</v>
      </c>
      <c r="P36" s="84"/>
      <c r="Q36" s="83" t="s">
        <v>109</v>
      </c>
      <c r="R36" s="83" t="s">
        <v>108</v>
      </c>
    </row>
    <row r="37" spans="2:20" ht="30" customHeight="1">
      <c r="B37" s="68"/>
      <c r="C37" s="67"/>
      <c r="D37" s="67"/>
      <c r="E37" s="67"/>
      <c r="F37" s="67"/>
      <c r="G37" s="67"/>
      <c r="H37" s="67"/>
      <c r="I37" s="69"/>
      <c r="K37" s="468" t="s">
        <v>107</v>
      </c>
      <c r="L37" s="471" t="s">
        <v>106</v>
      </c>
      <c r="M37" s="472"/>
      <c r="N37" s="472"/>
      <c r="O37" s="472"/>
      <c r="P37" s="472"/>
      <c r="Q37" s="472"/>
      <c r="R37" s="472"/>
      <c r="S37" s="472"/>
      <c r="T37" s="473"/>
    </row>
    <row r="38" spans="2:20" ht="30" customHeight="1" thickBot="1">
      <c r="B38" s="66"/>
      <c r="C38" s="65"/>
      <c r="D38" s="65"/>
      <c r="E38" s="65"/>
      <c r="F38" s="65"/>
      <c r="G38" s="65"/>
      <c r="H38" s="65"/>
      <c r="I38" s="64"/>
      <c r="K38" s="469"/>
      <c r="L38" s="464" t="s">
        <v>96</v>
      </c>
      <c r="M38" s="465"/>
      <c r="N38" s="465"/>
      <c r="O38" s="466"/>
      <c r="P38" s="483" t="str">
        <f>'[1]SKP PS'!I4</f>
        <v>Yunisman</v>
      </c>
      <c r="Q38" s="475"/>
      <c r="R38" s="475"/>
      <c r="S38" s="475"/>
      <c r="T38" s="476"/>
    </row>
    <row r="39" spans="2:20" ht="30" customHeight="1">
      <c r="B39" s="82"/>
      <c r="C39" s="80"/>
      <c r="D39" s="80"/>
      <c r="E39" s="81" t="s">
        <v>105</v>
      </c>
      <c r="F39" s="80"/>
      <c r="G39" s="80"/>
      <c r="H39" s="80"/>
      <c r="I39" s="79"/>
      <c r="K39" s="469"/>
      <c r="L39" s="464" t="s">
        <v>95</v>
      </c>
      <c r="M39" s="465"/>
      <c r="N39" s="465"/>
      <c r="O39" s="466"/>
      <c r="P39" s="483">
        <f>'[1]SKP PS'!I5</f>
        <v>0</v>
      </c>
      <c r="Q39" s="475"/>
      <c r="R39" s="475"/>
      <c r="S39" s="475"/>
      <c r="T39" s="476"/>
    </row>
    <row r="40" spans="2:20" ht="30" customHeight="1">
      <c r="B40" s="68"/>
      <c r="C40" s="67"/>
      <c r="D40" s="67"/>
      <c r="E40" s="441" t="s">
        <v>103</v>
      </c>
      <c r="F40" s="441"/>
      <c r="G40" s="441"/>
      <c r="H40" s="441"/>
      <c r="I40" s="442"/>
      <c r="K40" s="469"/>
      <c r="L40" s="464" t="s">
        <v>94</v>
      </c>
      <c r="M40" s="465"/>
      <c r="N40" s="465"/>
      <c r="O40" s="466"/>
      <c r="P40" s="483" t="str">
        <f>'[1]SKP PS'!I6</f>
        <v>Pembina Tk. I/ Ivb</v>
      </c>
      <c r="Q40" s="475"/>
      <c r="R40" s="475"/>
      <c r="S40" s="475"/>
      <c r="T40" s="476"/>
    </row>
    <row r="41" spans="2:20" ht="30" customHeight="1">
      <c r="B41" s="68"/>
      <c r="C41" s="67"/>
      <c r="D41" s="67"/>
      <c r="E41" s="67"/>
      <c r="F41" s="67"/>
      <c r="G41" s="67"/>
      <c r="H41" s="67"/>
      <c r="I41" s="69"/>
      <c r="K41" s="469"/>
      <c r="L41" s="464" t="s">
        <v>93</v>
      </c>
      <c r="M41" s="465"/>
      <c r="N41" s="465"/>
      <c r="O41" s="466"/>
      <c r="P41" s="483" t="str">
        <f>'[1]SKP PS'!I7</f>
        <v>Pengawas Madya</v>
      </c>
      <c r="Q41" s="475"/>
      <c r="R41" s="475"/>
      <c r="S41" s="475"/>
      <c r="T41" s="476"/>
    </row>
    <row r="42" spans="2:20" ht="30" customHeight="1" thickBot="1">
      <c r="B42" s="68"/>
      <c r="C42" s="67"/>
      <c r="D42" s="67"/>
      <c r="E42" s="487" t="str">
        <f>'[1]SKP PS'!D4</f>
        <v>Siswanto</v>
      </c>
      <c r="F42" s="487"/>
      <c r="G42" s="487"/>
      <c r="H42" s="487"/>
      <c r="I42" s="488"/>
      <c r="K42" s="470"/>
      <c r="L42" s="480" t="s">
        <v>92</v>
      </c>
      <c r="M42" s="481"/>
      <c r="N42" s="481"/>
      <c r="O42" s="482"/>
      <c r="P42" s="461" t="str">
        <f>'[1]SKP PS'!I8</f>
        <v>Dinas Pendidikan Kota Bunga</v>
      </c>
      <c r="Q42" s="462"/>
      <c r="R42" s="462"/>
      <c r="S42" s="462"/>
      <c r="T42" s="463"/>
    </row>
    <row r="43" spans="2:20" ht="30" customHeight="1">
      <c r="B43" s="68"/>
      <c r="C43" s="67"/>
      <c r="D43" s="67"/>
      <c r="E43" s="485">
        <f>'[1]SKP PS'!D5</f>
        <v>0</v>
      </c>
      <c r="F43" s="485"/>
      <c r="G43" s="485"/>
      <c r="H43" s="485"/>
      <c r="I43" s="486"/>
      <c r="K43" s="468" t="s">
        <v>104</v>
      </c>
      <c r="L43" s="471" t="s">
        <v>103</v>
      </c>
      <c r="M43" s="472"/>
      <c r="N43" s="472"/>
      <c r="O43" s="472"/>
      <c r="P43" s="472"/>
      <c r="Q43" s="472"/>
      <c r="R43" s="472"/>
      <c r="S43" s="472"/>
      <c r="T43" s="473"/>
    </row>
    <row r="44" spans="2:20" ht="30" customHeight="1">
      <c r="B44" s="75" t="s">
        <v>102</v>
      </c>
      <c r="C44" s="78" t="s">
        <v>101</v>
      </c>
      <c r="D44" s="67"/>
      <c r="E44" s="77"/>
      <c r="F44" s="77"/>
      <c r="G44" s="77"/>
      <c r="H44" s="77"/>
      <c r="I44" s="76"/>
      <c r="K44" s="469"/>
      <c r="L44" s="464" t="s">
        <v>96</v>
      </c>
      <c r="M44" s="465"/>
      <c r="N44" s="465"/>
      <c r="O44" s="466"/>
      <c r="P44" s="483" t="str">
        <f>'[1]SKP PS'!D4</f>
        <v>Siswanto</v>
      </c>
      <c r="Q44" s="475"/>
      <c r="R44" s="475"/>
      <c r="S44" s="475"/>
      <c r="T44" s="476"/>
    </row>
    <row r="45" spans="2:20" ht="30" customHeight="1">
      <c r="B45" s="75"/>
      <c r="C45" s="441" t="s">
        <v>100</v>
      </c>
      <c r="D45" s="441"/>
      <c r="E45" s="441"/>
      <c r="F45" s="67"/>
      <c r="G45" s="67"/>
      <c r="H45" s="67"/>
      <c r="I45" s="69"/>
      <c r="K45" s="469"/>
      <c r="L45" s="464" t="s">
        <v>95</v>
      </c>
      <c r="M45" s="465"/>
      <c r="N45" s="465"/>
      <c r="O45" s="466"/>
      <c r="P45" s="483">
        <f>'[1]SKP PS'!D5</f>
        <v>0</v>
      </c>
      <c r="Q45" s="475"/>
      <c r="R45" s="475"/>
      <c r="S45" s="475"/>
      <c r="T45" s="476"/>
    </row>
    <row r="46" spans="2:20" ht="30" customHeight="1">
      <c r="B46" s="68"/>
      <c r="C46" s="74"/>
      <c r="D46" s="73"/>
      <c r="E46" s="73"/>
      <c r="F46" s="67"/>
      <c r="G46" s="67"/>
      <c r="H46" s="67"/>
      <c r="I46" s="69"/>
      <c r="K46" s="469"/>
      <c r="L46" s="464" t="s">
        <v>94</v>
      </c>
      <c r="M46" s="465"/>
      <c r="N46" s="465"/>
      <c r="O46" s="466"/>
      <c r="P46" s="483" t="str">
        <f>'[1]SKP PS'!D6</f>
        <v>Pembina Utama  Muda IV/c</v>
      </c>
      <c r="Q46" s="475"/>
      <c r="R46" s="475"/>
      <c r="S46" s="475"/>
      <c r="T46" s="476"/>
    </row>
    <row r="47" spans="2:20" ht="30" customHeight="1">
      <c r="B47" s="68"/>
      <c r="C47" s="489" t="str">
        <f>'[1]SKP PS'!I4</f>
        <v>Yunisman</v>
      </c>
      <c r="D47" s="489"/>
      <c r="E47" s="489"/>
      <c r="F47" s="67"/>
      <c r="G47" s="67"/>
      <c r="H47" s="67"/>
      <c r="I47" s="69"/>
      <c r="K47" s="469"/>
      <c r="L47" s="464" t="s">
        <v>93</v>
      </c>
      <c r="M47" s="465"/>
      <c r="N47" s="465"/>
      <c r="O47" s="466"/>
      <c r="P47" s="483" t="str">
        <f>'[1]SKP PS'!D7</f>
        <v>Kepala Dinas Pendidikan</v>
      </c>
      <c r="Q47" s="475"/>
      <c r="R47" s="475"/>
      <c r="S47" s="475"/>
      <c r="T47" s="476"/>
    </row>
    <row r="48" spans="2:20" ht="30" customHeight="1" thickBot="1">
      <c r="B48" s="68"/>
      <c r="C48" s="484">
        <f>'[1]SKP PS'!I5</f>
        <v>0</v>
      </c>
      <c r="D48" s="484"/>
      <c r="E48" s="484"/>
      <c r="F48" s="67"/>
      <c r="G48" s="67"/>
      <c r="H48" s="67"/>
      <c r="I48" s="69"/>
      <c r="K48" s="470"/>
      <c r="L48" s="480" t="s">
        <v>92</v>
      </c>
      <c r="M48" s="481"/>
      <c r="N48" s="481"/>
      <c r="O48" s="482"/>
      <c r="P48" s="461" t="str">
        <f>'[1]SKP PS'!D8</f>
        <v>Dinas Pendidikan Kota Bunga</v>
      </c>
      <c r="Q48" s="462"/>
      <c r="R48" s="462"/>
      <c r="S48" s="462"/>
      <c r="T48" s="463"/>
    </row>
    <row r="49" spans="2:20" ht="30" customHeight="1">
      <c r="B49" s="68"/>
      <c r="C49" s="72"/>
      <c r="D49" s="72"/>
      <c r="E49" s="71" t="s">
        <v>99</v>
      </c>
      <c r="F49" s="67"/>
      <c r="G49" s="67"/>
      <c r="H49" s="67"/>
      <c r="I49" s="69"/>
      <c r="K49" s="468" t="s">
        <v>98</v>
      </c>
      <c r="L49" s="471" t="s">
        <v>97</v>
      </c>
      <c r="M49" s="472"/>
      <c r="N49" s="472"/>
      <c r="O49" s="472"/>
      <c r="P49" s="472"/>
      <c r="Q49" s="472"/>
      <c r="R49" s="472"/>
      <c r="S49" s="472"/>
      <c r="T49" s="473"/>
    </row>
    <row r="50" spans="2:20" ht="30" customHeight="1">
      <c r="B50" s="68"/>
      <c r="C50" s="70"/>
      <c r="D50" s="70"/>
      <c r="E50" s="441" t="s">
        <v>97</v>
      </c>
      <c r="F50" s="441"/>
      <c r="G50" s="441"/>
      <c r="H50" s="441"/>
      <c r="I50" s="442"/>
      <c r="K50" s="469"/>
      <c r="L50" s="464" t="s">
        <v>96</v>
      </c>
      <c r="M50" s="465"/>
      <c r="N50" s="465"/>
      <c r="O50" s="466"/>
      <c r="P50" s="474"/>
      <c r="Q50" s="475"/>
      <c r="R50" s="475"/>
      <c r="S50" s="475"/>
      <c r="T50" s="476"/>
    </row>
    <row r="51" spans="2:20" ht="30" customHeight="1">
      <c r="B51" s="68"/>
      <c r="C51" s="67"/>
      <c r="D51" s="67"/>
      <c r="E51" s="67"/>
      <c r="F51" s="67"/>
      <c r="G51" s="67"/>
      <c r="H51" s="67"/>
      <c r="I51" s="69"/>
      <c r="K51" s="469"/>
      <c r="L51" s="464" t="s">
        <v>95</v>
      </c>
      <c r="M51" s="465"/>
      <c r="N51" s="465"/>
      <c r="O51" s="466"/>
      <c r="P51" s="474"/>
      <c r="Q51" s="475"/>
      <c r="R51" s="475"/>
      <c r="S51" s="475"/>
      <c r="T51" s="476"/>
    </row>
    <row r="52" spans="2:20" ht="30" customHeight="1">
      <c r="B52" s="68"/>
      <c r="C52" s="67"/>
      <c r="D52" s="67"/>
      <c r="E52" s="487">
        <f>P50</f>
        <v>0</v>
      </c>
      <c r="F52" s="487"/>
      <c r="G52" s="487"/>
      <c r="H52" s="487"/>
      <c r="I52" s="488"/>
      <c r="K52" s="469"/>
      <c r="L52" s="464" t="s">
        <v>94</v>
      </c>
      <c r="M52" s="465"/>
      <c r="N52" s="465"/>
      <c r="O52" s="466"/>
      <c r="P52" s="474"/>
      <c r="Q52" s="475"/>
      <c r="R52" s="475"/>
      <c r="S52" s="475"/>
      <c r="T52" s="476"/>
    </row>
    <row r="53" spans="2:20" ht="30" customHeight="1">
      <c r="B53" s="68"/>
      <c r="C53" s="67"/>
      <c r="D53" s="67"/>
      <c r="E53" s="485">
        <f>P51</f>
        <v>0</v>
      </c>
      <c r="F53" s="485"/>
      <c r="G53" s="485"/>
      <c r="H53" s="485"/>
      <c r="I53" s="486"/>
      <c r="K53" s="469"/>
      <c r="L53" s="464" t="s">
        <v>93</v>
      </c>
      <c r="M53" s="465"/>
      <c r="N53" s="465"/>
      <c r="O53" s="466"/>
      <c r="P53" s="474"/>
      <c r="Q53" s="475"/>
      <c r="R53" s="475"/>
      <c r="S53" s="475"/>
      <c r="T53" s="476"/>
    </row>
    <row r="54" spans="2:20" ht="30" customHeight="1" thickBot="1">
      <c r="B54" s="66"/>
      <c r="C54" s="65"/>
      <c r="D54" s="65"/>
      <c r="E54" s="65"/>
      <c r="F54" s="65"/>
      <c r="G54" s="65"/>
      <c r="H54" s="65"/>
      <c r="I54" s="64"/>
      <c r="K54" s="470"/>
      <c r="L54" s="480" t="s">
        <v>92</v>
      </c>
      <c r="M54" s="481"/>
      <c r="N54" s="481"/>
      <c r="O54" s="482"/>
      <c r="P54" s="461"/>
      <c r="Q54" s="462"/>
      <c r="R54" s="462"/>
      <c r="S54" s="462"/>
      <c r="T54" s="463"/>
    </row>
  </sheetData>
  <sheetProtection/>
  <mergeCells count="84">
    <mergeCell ref="P52:T52"/>
    <mergeCell ref="P53:T53"/>
    <mergeCell ref="E52:I52"/>
    <mergeCell ref="E53:I53"/>
    <mergeCell ref="P38:T38"/>
    <mergeCell ref="P39:T39"/>
    <mergeCell ref="P40:T40"/>
    <mergeCell ref="P41:T41"/>
    <mergeCell ref="P42:T42"/>
    <mergeCell ref="P44:T44"/>
    <mergeCell ref="P45:T45"/>
    <mergeCell ref="P46:T46"/>
    <mergeCell ref="E43:I43"/>
    <mergeCell ref="E42:I42"/>
    <mergeCell ref="C45:E45"/>
    <mergeCell ref="C47:E47"/>
    <mergeCell ref="L45:O45"/>
    <mergeCell ref="C48:E48"/>
    <mergeCell ref="E50:I50"/>
    <mergeCell ref="K49:K54"/>
    <mergeCell ref="L50:O50"/>
    <mergeCell ref="L51:O51"/>
    <mergeCell ref="L52:O52"/>
    <mergeCell ref="L53:O53"/>
    <mergeCell ref="L54:O54"/>
    <mergeCell ref="L49:T49"/>
    <mergeCell ref="P54:T54"/>
    <mergeCell ref="P50:T50"/>
    <mergeCell ref="P51:T51"/>
    <mergeCell ref="L46:O46"/>
    <mergeCell ref="K23:T23"/>
    <mergeCell ref="L42:O42"/>
    <mergeCell ref="L38:O38"/>
    <mergeCell ref="L39:O39"/>
    <mergeCell ref="L48:O48"/>
    <mergeCell ref="K43:K48"/>
    <mergeCell ref="P47:T47"/>
    <mergeCell ref="P48:T48"/>
    <mergeCell ref="L47:O47"/>
    <mergeCell ref="L40:O40"/>
    <mergeCell ref="L41:O41"/>
    <mergeCell ref="K32:T32"/>
    <mergeCell ref="K33:T33"/>
    <mergeCell ref="K37:K42"/>
    <mergeCell ref="L37:T37"/>
    <mergeCell ref="L43:T43"/>
    <mergeCell ref="L44:O44"/>
    <mergeCell ref="E40:I40"/>
    <mergeCell ref="B20:I20"/>
    <mergeCell ref="B3:B12"/>
    <mergeCell ref="C3:H3"/>
    <mergeCell ref="C5:C12"/>
    <mergeCell ref="B13:H13"/>
    <mergeCell ref="B21:I21"/>
    <mergeCell ref="B22:I22"/>
    <mergeCell ref="B23:I23"/>
    <mergeCell ref="B24:I24"/>
    <mergeCell ref="D9:E9"/>
    <mergeCell ref="G5:H5"/>
    <mergeCell ref="G6:H6"/>
    <mergeCell ref="D10:E10"/>
    <mergeCell ref="D11:E11"/>
    <mergeCell ref="D12:E12"/>
    <mergeCell ref="G7:H7"/>
    <mergeCell ref="G8:H8"/>
    <mergeCell ref="G9:H9"/>
    <mergeCell ref="G10:H10"/>
    <mergeCell ref="K3:T3"/>
    <mergeCell ref="K4:T4"/>
    <mergeCell ref="K11:T11"/>
    <mergeCell ref="K12:T12"/>
    <mergeCell ref="K10:T10"/>
    <mergeCell ref="C4:D4"/>
    <mergeCell ref="D5:E5"/>
    <mergeCell ref="D6:E6"/>
    <mergeCell ref="D7:E7"/>
    <mergeCell ref="D8:E8"/>
    <mergeCell ref="B19:I19"/>
    <mergeCell ref="B15:I15"/>
    <mergeCell ref="G11:H11"/>
    <mergeCell ref="B16:I16"/>
    <mergeCell ref="B14:H14"/>
    <mergeCell ref="B17:I17"/>
    <mergeCell ref="B18:I18"/>
  </mergeCells>
  <printOptions/>
  <pageMargins left="0.4724409448818898" right="0.1968503937007874" top="0.39" bottom="0.47" header="0.31496062992125984" footer="0.31496062992125984"/>
  <pageSetup horizontalDpi="600" verticalDpi="600" orientation="landscape" paperSize="9" scale="70" r:id="rId2"/>
  <rowBreaks count="1" manualBreakCount="1">
    <brk id="25" max="2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yudi</dc:creator>
  <cp:keywords/>
  <dc:description/>
  <cp:lastModifiedBy>Yudhi</cp:lastModifiedBy>
  <cp:lastPrinted>2015-03-13T10:13:31Z</cp:lastPrinted>
  <dcterms:created xsi:type="dcterms:W3CDTF">2015-03-04T04:06:28Z</dcterms:created>
  <dcterms:modified xsi:type="dcterms:W3CDTF">2016-03-29T10:23:44Z</dcterms:modified>
  <cp:category/>
  <cp:version/>
  <cp:contentType/>
  <cp:contentStatus/>
</cp:coreProperties>
</file>